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Sheet1!$A$5:$AE$57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<sst xmlns="http://schemas.openxmlformats.org/spreadsheetml/2006/main" count="704" uniqueCount="160">
  <si>
    <t>沙田镇2026年第二季度政策性农业保险保单明细公示表</t>
  </si>
  <si>
    <r>
      <rPr>
        <sz val="12"/>
        <rFont val="宋体"/>
        <charset val="134"/>
      </rPr>
      <t>单位：元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亩（头），亩，头，元（数据精确到分）</t>
    </r>
  </si>
  <si>
    <t>序号</t>
  </si>
  <si>
    <t>中央险种/省级险种/市县</t>
  </si>
  <si>
    <r>
      <rPr>
        <b/>
        <sz val="12"/>
        <rFont val="宋体"/>
        <charset val="134"/>
      </rPr>
      <t xml:space="preserve">险种名称
</t>
    </r>
    <r>
      <rPr>
        <b/>
        <sz val="8.4"/>
        <rFont val="宋体"/>
        <charset val="134"/>
      </rPr>
      <t>（严格按照省实施目录名称及顺序填写）</t>
    </r>
  </si>
  <si>
    <t>保险标的</t>
  </si>
  <si>
    <t>保单中特别约定或备注栏与参考保额和费率信息相关内容（如保险标的项目只写了蔬菜，在备注露地或大棚）</t>
  </si>
  <si>
    <t>承保机构</t>
  </si>
  <si>
    <t>保单号</t>
  </si>
  <si>
    <t>投保人</t>
  </si>
  <si>
    <t>被保险人</t>
  </si>
  <si>
    <t>投保险人联系地址</t>
  </si>
  <si>
    <t>标的地点及方位</t>
  </si>
  <si>
    <t>签单时间</t>
  </si>
  <si>
    <t>起保时间</t>
  </si>
  <si>
    <t>终保时间</t>
  </si>
  <si>
    <r>
      <rPr>
        <b/>
        <sz val="12"/>
        <rFont val="宋体"/>
        <charset val="134"/>
      </rPr>
      <t>投保面积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投保数量</t>
    </r>
  </si>
  <si>
    <r>
      <rPr>
        <b/>
        <sz val="12"/>
        <rFont val="宋体"/>
        <charset val="134"/>
      </rPr>
      <t>单位保额（元）</t>
    </r>
  </si>
  <si>
    <r>
      <rPr>
        <b/>
        <sz val="12"/>
        <rFont val="宋体"/>
        <charset val="134"/>
      </rPr>
      <t>保险费率</t>
    </r>
  </si>
  <si>
    <r>
      <rPr>
        <b/>
        <sz val="12"/>
        <rFont val="宋体"/>
        <charset val="134"/>
      </rPr>
      <t>单位保费（元）</t>
    </r>
  </si>
  <si>
    <r>
      <rPr>
        <b/>
        <sz val="12"/>
        <rFont val="宋体"/>
        <charset val="134"/>
      </rPr>
      <t>保费（元）</t>
    </r>
  </si>
  <si>
    <r>
      <rPr>
        <b/>
        <sz val="12"/>
        <rFont val="宋体"/>
        <charset val="134"/>
      </rPr>
      <t>中央财政补贴（元）</t>
    </r>
  </si>
  <si>
    <r>
      <rPr>
        <b/>
        <sz val="12"/>
        <rFont val="宋体"/>
        <charset val="134"/>
      </rPr>
      <t>省级财政补贴（元）</t>
    </r>
  </si>
  <si>
    <r>
      <rPr>
        <b/>
        <sz val="12"/>
        <rFont val="宋体"/>
        <charset val="134"/>
      </rPr>
      <t>市县财政补贴（元）</t>
    </r>
  </si>
  <si>
    <r>
      <rPr>
        <b/>
        <sz val="12"/>
        <rFont val="宋体"/>
        <charset val="134"/>
      </rPr>
      <t>市财政补贴（元）</t>
    </r>
  </si>
  <si>
    <r>
      <rPr>
        <b/>
        <sz val="12"/>
        <rFont val="宋体"/>
        <charset val="134"/>
      </rPr>
      <t>区（县）财政补贴（元）</t>
    </r>
  </si>
  <si>
    <r>
      <rPr>
        <b/>
        <sz val="12"/>
        <rFont val="宋体"/>
        <charset val="134"/>
      </rPr>
      <t>农户承担（元）</t>
    </r>
  </si>
  <si>
    <r>
      <rPr>
        <b/>
        <sz val="12"/>
        <rFont val="宋体"/>
        <charset val="134"/>
      </rPr>
      <t>金额</t>
    </r>
  </si>
  <si>
    <r>
      <rPr>
        <b/>
        <sz val="12"/>
        <rFont val="宋体"/>
        <charset val="134"/>
      </rPr>
      <t>比例</t>
    </r>
  </si>
  <si>
    <t>总计</t>
  </si>
  <si>
    <t>中央险种</t>
  </si>
  <si>
    <t>水稻完全成本</t>
  </si>
  <si>
    <t>早稻</t>
  </si>
  <si>
    <t>人保财险</t>
  </si>
  <si>
    <t>P9WO20264419N000000013</t>
  </si>
  <si>
    <t>梁树有</t>
  </si>
  <si>
    <t>广东省东莞市东莞市沙田镇西太隆村</t>
  </si>
  <si>
    <t>2026-05-14</t>
  </si>
  <si>
    <t>2026-05-16</t>
  </si>
  <si>
    <t>2026-08-31</t>
  </si>
  <si>
    <t>P9WO20264419N000000014</t>
  </si>
  <si>
    <t>王胜有</t>
  </si>
  <si>
    <t>广东省东莞市东莞市沙田镇穗丰年村</t>
  </si>
  <si>
    <t>2026-05-15</t>
  </si>
  <si>
    <t>2026-05-20</t>
  </si>
  <si>
    <t>P9WO20264419N000000018</t>
  </si>
  <si>
    <t>2026-05-22</t>
  </si>
  <si>
    <t>2026-05-23</t>
  </si>
  <si>
    <t>P9WO20264419N000000021</t>
  </si>
  <si>
    <t>P9WO20264419N000000019</t>
  </si>
  <si>
    <t>何沛兴</t>
  </si>
  <si>
    <t>广东省东莞市东莞市沙田镇泥洲村</t>
  </si>
  <si>
    <t>2026-05-24</t>
  </si>
  <si>
    <t>P9WO20264419N000000022</t>
  </si>
  <si>
    <t>广东省东莞市东莞市沙田镇齐沙村</t>
  </si>
  <si>
    <t>P9WO20264419N000000029</t>
  </si>
  <si>
    <t>广东省东莞市东莞市沙田镇民田村</t>
  </si>
  <si>
    <t>2026-05-29</t>
  </si>
  <si>
    <t>2026-05-31</t>
  </si>
  <si>
    <t>P9WO20264419N000000028</t>
  </si>
  <si>
    <t>张均文</t>
  </si>
  <si>
    <t>广东省东莞市东莞市沙田镇中围村</t>
  </si>
  <si>
    <t>P9WO20264419N000000031</t>
  </si>
  <si>
    <t>广东省东莞市东莞市沙田镇义沙村</t>
  </si>
  <si>
    <t>P9WO20264419N000000027</t>
  </si>
  <si>
    <t>张均武</t>
  </si>
  <si>
    <t>P9WO20264419N000000030</t>
  </si>
  <si>
    <t>梁带好</t>
  </si>
  <si>
    <t>P9WO20264419N000000036</t>
  </si>
  <si>
    <t>东莞市道和农业发展有限公司</t>
  </si>
  <si>
    <t>广东省东莞市东莞市沙田镇大流村</t>
  </si>
  <si>
    <t>2026-06-10</t>
  </si>
  <si>
    <t>2026-06-12</t>
  </si>
  <si>
    <t>2026-09-11</t>
  </si>
  <si>
    <t>P9WO20264419N000000037</t>
  </si>
  <si>
    <t>广东省东莞市东莞市沙田镇和安村</t>
  </si>
  <si>
    <t>P9WO20264419N000000038</t>
  </si>
  <si>
    <t>P9WO20264419N000000043</t>
  </si>
  <si>
    <t>2026-06-14</t>
  </si>
  <si>
    <t>2026-09-13</t>
  </si>
  <si>
    <t>P9WO20264419N000000046</t>
  </si>
  <si>
    <t>苏贤康</t>
  </si>
  <si>
    <t>2026-06-17</t>
  </si>
  <si>
    <t>2026-06-19</t>
  </si>
  <si>
    <t>2026-09-01</t>
  </si>
  <si>
    <t>P9WO20264419N000000047</t>
  </si>
  <si>
    <t>萧伟芬</t>
  </si>
  <si>
    <t>玉米完全成本</t>
  </si>
  <si>
    <t>甜玉米</t>
  </si>
  <si>
    <t>PPRA20264419N000000003</t>
  </si>
  <si>
    <t>吴祥福</t>
  </si>
  <si>
    <t>广东省东莞市东莞市沙田镇福禄沙村</t>
  </si>
  <si>
    <t>2026-06-05</t>
  </si>
  <si>
    <t>2026-06-07</t>
  </si>
  <si>
    <t>2026-09-07</t>
  </si>
  <si>
    <t>省级险种</t>
  </si>
  <si>
    <t>蔬菜种植保险</t>
  </si>
  <si>
    <t>露地叶菜</t>
  </si>
  <si>
    <t>P87820264419N000000012</t>
  </si>
  <si>
    <t>周桂通</t>
  </si>
  <si>
    <t>广东省东莞市东莞市沙田镇杨公洲村</t>
  </si>
  <si>
    <t>2026-06-18</t>
  </si>
  <si>
    <t>2026-06-26</t>
  </si>
  <si>
    <t>2027-06-25</t>
  </si>
  <si>
    <t>市县险种</t>
  </si>
  <si>
    <t>东莞市水产养殖综合保险</t>
  </si>
  <si>
    <t>四大家鱼</t>
  </si>
  <si>
    <t>P7M720264419N000000026</t>
  </si>
  <si>
    <t>凌浪</t>
  </si>
  <si>
    <t>2026-04-20</t>
  </si>
  <si>
    <t>2026-04-30</t>
  </si>
  <si>
    <t>2027-04-29</t>
  </si>
  <si>
    <t>南美白对虾</t>
  </si>
  <si>
    <t>P7M720264419N000000029</t>
  </si>
  <si>
    <t>萧苏权</t>
  </si>
  <si>
    <t>2026-04-24</t>
  </si>
  <si>
    <t>2026-04-28</t>
  </si>
  <si>
    <t>2027-04-27</t>
  </si>
  <si>
    <t>P7M720264419N000000028</t>
  </si>
  <si>
    <t>谢志瑞</t>
  </si>
  <si>
    <t>P7M720264419N000000030</t>
  </si>
  <si>
    <t>丁志源</t>
  </si>
  <si>
    <t>广东省东莞市东莞市沙田镇稔洲村</t>
  </si>
  <si>
    <t>P7M720264419N000000031</t>
  </si>
  <si>
    <t>王宗飞</t>
  </si>
  <si>
    <t>P7M720264419N000000046</t>
  </si>
  <si>
    <t>叶树芬</t>
  </si>
  <si>
    <t>2026-06-30</t>
  </si>
  <si>
    <t>2027-06-29</t>
  </si>
  <si>
    <t>P7M720264419N000000042</t>
  </si>
  <si>
    <t>叶伟全</t>
  </si>
  <si>
    <t>P7M720264419N000000045</t>
  </si>
  <si>
    <t>陈欢喜</t>
  </si>
  <si>
    <t>2026-06-23</t>
  </si>
  <si>
    <t>2026-06-25</t>
  </si>
  <si>
    <t>2027-06-24</t>
  </si>
  <si>
    <t>P7M720264419N000000047</t>
  </si>
  <si>
    <t>陈炳松</t>
  </si>
  <si>
    <t>2026-06-24</t>
  </si>
  <si>
    <t>草鱼</t>
  </si>
  <si>
    <t>P7M720264419N000000048</t>
  </si>
  <si>
    <t>苏曼有</t>
  </si>
  <si>
    <t>P7M720264419N000000050</t>
  </si>
  <si>
    <t>邝图强</t>
  </si>
  <si>
    <t>P7M720264419N000000051</t>
  </si>
  <si>
    <t>袁明芽</t>
  </si>
  <si>
    <t>P7M720264419N000000057</t>
  </si>
  <si>
    <t>梁镜新</t>
  </si>
  <si>
    <t>2026-06-29</t>
  </si>
  <si>
    <t>2027-06-30</t>
  </si>
  <si>
    <t>罗非鱼</t>
  </si>
  <si>
    <t>P7M720264419N000000061</t>
  </si>
  <si>
    <t>田敏强</t>
  </si>
  <si>
    <t>P7M720264419N000000059</t>
  </si>
  <si>
    <t>P7M720264419N000000062</t>
  </si>
  <si>
    <t>朱雄</t>
  </si>
  <si>
    <t>P7M720264419N000000055</t>
  </si>
  <si>
    <t>张胜仔</t>
  </si>
  <si>
    <t>P7M720264419N000000060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</si>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</sst>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%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.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vertical="center" wrapText="1"/>
    </xf>
    <xf numFmtId="14" fontId="1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9" fontId="4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 wrapText="1"/>
    </xf>
    <xf numFmtId="43" fontId="9" fillId="0" borderId="2" xfId="1" applyFont="1" applyFill="1" applyBorder="1" applyAlignment="1">
      <alignment horizontal="center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9" fontId="9" fillId="0" borderId="2" xfId="3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178" fontId="7" fillId="0" borderId="2" xfId="3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178" fontId="8" fillId="0" borderId="2" xfId="3" applyNumberFormat="1" applyFont="1" applyFill="1" applyBorder="1" applyAlignment="1">
      <alignment horizontal="center" vertical="center" wrapText="1"/>
    </xf>
    <xf numFmtId="178" fontId="7" fillId="0" borderId="0" xfId="0" applyNumberFormat="1" applyFont="1" applyFill="1" applyAlignment="1">
      <alignment horizontal="center" vertical="center" wrapText="1"/>
    </xf>
    <xf numFmtId="176" fontId="7" fillId="0" borderId="0" xfId="1" applyNumberFormat="1" applyFont="1" applyFill="1" applyAlignment="1">
      <alignment horizontal="center" vertical="center" wrapText="1"/>
    </xf>
    <xf numFmtId="178" fontId="7" fillId="0" borderId="0" xfId="3" applyNumberFormat="1" applyFont="1" applyFill="1" applyAlignment="1">
      <alignment horizontal="center" vertical="center" wrapText="1"/>
    </xf>
    <xf numFmtId="43" fontId="1" fillId="0" borderId="0" xfId="1" applyFont="1" applyFill="1" applyAlignment="1">
      <alignment horizontal="right" vertical="center"/>
    </xf>
    <xf numFmtId="43" fontId="4" fillId="0" borderId="0" xfId="1" applyFont="1" applyFill="1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E59"/>
  <sheetViews>
    <sheetView tabSelected="1" zoomScale="80" zoomScaleNormal="80" workbookViewId="0">
      <selection activeCell="V59" sqref="V59"/>
    </sheetView>
  </sheetViews>
  <sheetFormatPr defaultColWidth="8.54166666666667" defaultRowHeight="15.75"/>
  <cols>
    <col min="1" max="1" width="5.81666666666667" style="1" customWidth="1"/>
    <col min="2" max="2" width="5.15833333333333" style="1" customWidth="1"/>
    <col min="3" max="3" width="7.95833333333333" style="1" customWidth="1"/>
    <col min="4" max="4" width="5.31666666666667" style="4" customWidth="1"/>
    <col min="5" max="5" width="9.21666666666667" style="4" customWidth="1"/>
    <col min="6" max="6" width="4.05833333333333" style="1" customWidth="1"/>
    <col min="7" max="7" width="14.125" style="5" customWidth="1"/>
    <col min="8" max="9" width="9.21666666666667" style="4" customWidth="1"/>
    <col min="10" max="11" width="12.0333333333333" style="4" customWidth="1"/>
    <col min="12" max="13" width="6.56666666666667" style="6" customWidth="1"/>
    <col min="14" max="14" width="6.56666666666667" style="7" customWidth="1"/>
    <col min="15" max="15" width="10.4666666666667" style="8" customWidth="1"/>
    <col min="16" max="16" width="10.3083333333333" style="9" customWidth="1"/>
    <col min="17" max="17" width="7.80833333333333" style="10" customWidth="1"/>
    <col min="18" max="18" width="9.05833333333333" style="11" customWidth="1"/>
    <col min="19" max="19" width="12.3416666666667" style="11" customWidth="1"/>
    <col min="20" max="20" width="12.9666666666667" style="11" customWidth="1"/>
    <col min="21" max="21" width="9.725" style="12" customWidth="1"/>
    <col min="22" max="22" width="10.9416666666667" style="11" customWidth="1"/>
    <col min="23" max="23" width="11" style="12" customWidth="1"/>
    <col min="24" max="24" width="12.1833333333333" style="11" customWidth="1"/>
    <col min="25" max="25" width="8.59166666666667" style="12" customWidth="1"/>
    <col min="26" max="26" width="12.3416666666667" style="11" customWidth="1"/>
    <col min="27" max="27" width="8.54166666666667" style="12" customWidth="1"/>
    <col min="28" max="28" width="11.8666666666667" style="11" customWidth="1"/>
    <col min="29" max="29" width="7.34166666666667" style="12" customWidth="1"/>
    <col min="30" max="30" width="11.7083333333333" style="11" customWidth="1"/>
    <col min="31" max="31" width="8.54166666666667" style="12" customWidth="1"/>
    <col min="32" max="16384" width="8.54166666666667" style="13"/>
  </cols>
  <sheetData>
    <row r="1" ht="20.25" spans="1:1">
      <c r="A1" s="14"/>
    </row>
    <row r="2" s="1" customFormat="1" ht="28.5" spans="1:3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="1" customFormat="1" ht="34" customHeight="1" spans="1:31">
      <c r="A3" s="16"/>
      <c r="B3" s="16"/>
      <c r="C3" s="16"/>
      <c r="D3" s="17"/>
      <c r="E3" s="17"/>
      <c r="F3" s="18"/>
      <c r="G3" s="5"/>
      <c r="H3" s="17"/>
      <c r="I3" s="17"/>
      <c r="J3" s="17"/>
      <c r="K3" s="17"/>
      <c r="L3" s="30"/>
      <c r="M3" s="30"/>
      <c r="N3" s="31"/>
      <c r="O3" s="11"/>
      <c r="P3" s="12"/>
      <c r="Q3" s="11"/>
      <c r="R3" s="12"/>
      <c r="S3" s="11"/>
      <c r="T3" s="12"/>
      <c r="U3" s="42"/>
      <c r="V3" s="42"/>
      <c r="W3" s="42"/>
      <c r="X3" s="42"/>
      <c r="Y3" s="42"/>
      <c r="Z3" s="57" t="s">
        <v>1</v>
      </c>
      <c r="AA3" s="58"/>
      <c r="AB3" s="58"/>
      <c r="AC3" s="58"/>
      <c r="AD3" s="58"/>
      <c r="AE3" s="58"/>
    </row>
    <row r="4" s="2" customFormat="1" ht="30" customHeight="1" spans="1:31">
      <c r="A4" s="19" t="s">
        <v>2</v>
      </c>
      <c r="B4" s="20" t="s">
        <v>3</v>
      </c>
      <c r="C4" s="20" t="s">
        <v>4</v>
      </c>
      <c r="D4" s="21" t="s">
        <v>5</v>
      </c>
      <c r="E4" s="21" t="s">
        <v>6</v>
      </c>
      <c r="F4" s="20" t="s">
        <v>7</v>
      </c>
      <c r="G4" s="22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32" t="s">
        <v>13</v>
      </c>
      <c r="M4" s="32" t="s">
        <v>14</v>
      </c>
      <c r="N4" s="32" t="s">
        <v>15</v>
      </c>
      <c r="O4" s="33" t="s">
        <v>16</v>
      </c>
      <c r="P4" s="34" t="s">
        <v>17</v>
      </c>
      <c r="Q4" s="43" t="s">
        <v>18</v>
      </c>
      <c r="R4" s="44" t="s">
        <v>19</v>
      </c>
      <c r="S4" s="44" t="s">
        <v>20</v>
      </c>
      <c r="T4" s="33" t="s">
        <v>21</v>
      </c>
      <c r="U4" s="33"/>
      <c r="V4" s="33" t="s">
        <v>22</v>
      </c>
      <c r="W4" s="33"/>
      <c r="X4" s="33" t="s">
        <v>23</v>
      </c>
      <c r="Y4" s="33"/>
      <c r="Z4" s="33" t="s">
        <v>24</v>
      </c>
      <c r="AA4" s="33"/>
      <c r="AB4" s="33" t="s">
        <v>25</v>
      </c>
      <c r="AC4" s="33"/>
      <c r="AD4" s="33" t="s">
        <v>26</v>
      </c>
      <c r="AE4" s="33"/>
    </row>
    <row r="5" s="2" customFormat="1" ht="201" customHeight="1" spans="1:31">
      <c r="A5" s="19"/>
      <c r="B5" s="20"/>
      <c r="C5" s="20"/>
      <c r="D5" s="21"/>
      <c r="E5" s="21"/>
      <c r="F5" s="20"/>
      <c r="G5" s="22"/>
      <c r="H5" s="21"/>
      <c r="I5" s="21"/>
      <c r="J5" s="21"/>
      <c r="K5" s="21"/>
      <c r="L5" s="32"/>
      <c r="M5" s="32"/>
      <c r="N5" s="32"/>
      <c r="O5" s="33"/>
      <c r="P5" s="34"/>
      <c r="Q5" s="43"/>
      <c r="R5" s="44"/>
      <c r="S5" s="44"/>
      <c r="T5" s="44" t="s">
        <v>27</v>
      </c>
      <c r="U5" s="45" t="s">
        <v>28</v>
      </c>
      <c r="V5" s="44" t="s">
        <v>27</v>
      </c>
      <c r="W5" s="46" t="s">
        <v>28</v>
      </c>
      <c r="X5" s="44" t="s">
        <v>27</v>
      </c>
      <c r="Y5" s="45" t="s">
        <v>28</v>
      </c>
      <c r="Z5" s="44" t="s">
        <v>27</v>
      </c>
      <c r="AA5" s="45" t="s">
        <v>28</v>
      </c>
      <c r="AB5" s="44" t="s">
        <v>27</v>
      </c>
      <c r="AC5" s="45" t="s">
        <v>28</v>
      </c>
      <c r="AD5" s="44" t="s">
        <v>27</v>
      </c>
      <c r="AE5" s="46" t="s">
        <v>28</v>
      </c>
    </row>
    <row r="6" s="2" customFormat="1" ht="39.5" customHeight="1" spans="1:31">
      <c r="A6" s="19"/>
      <c r="B6" s="20"/>
      <c r="C6" s="20" t="s">
        <v>29</v>
      </c>
      <c r="D6" s="21"/>
      <c r="E6" s="21"/>
      <c r="F6" s="20"/>
      <c r="G6" s="22"/>
      <c r="H6" s="21"/>
      <c r="I6" s="21"/>
      <c r="J6" s="21"/>
      <c r="K6" s="21"/>
      <c r="L6" s="32"/>
      <c r="M6" s="32"/>
      <c r="N6" s="32"/>
      <c r="O6" s="33"/>
      <c r="P6" s="34"/>
      <c r="Q6" s="43"/>
      <c r="R6" s="47"/>
      <c r="S6" s="47">
        <f>SUM(S7:S57)</f>
        <v>1061326.8</v>
      </c>
      <c r="T6" s="47">
        <f>SUM(T7:T57)</f>
        <v>14022.54</v>
      </c>
      <c r="U6" s="45"/>
      <c r="V6" s="47">
        <f>SUM(V7:V57)</f>
        <v>99563.4</v>
      </c>
      <c r="W6" s="46"/>
      <c r="X6" s="47">
        <f>SUM(X7:X57)</f>
        <v>442235.34</v>
      </c>
      <c r="Y6" s="45"/>
      <c r="Z6" s="47">
        <f>SUM(Z7:Z57)</f>
        <v>221117.67</v>
      </c>
      <c r="AA6" s="45"/>
      <c r="AB6" s="47">
        <f>SUM(AB7:AB57)</f>
        <v>221117.67</v>
      </c>
      <c r="AC6" s="45"/>
      <c r="AD6" s="47">
        <f>SUM(AD7:AD57)</f>
        <v>505505.52</v>
      </c>
      <c r="AE6" s="46"/>
    </row>
    <row r="7" s="2" customFormat="1" ht="72" customHeight="1" spans="1:31">
      <c r="A7" s="23">
        <v>1</v>
      </c>
      <c r="B7" s="24" t="s">
        <v>30</v>
      </c>
      <c r="C7" s="24" t="s">
        <v>31</v>
      </c>
      <c r="D7" s="25" t="s">
        <v>32</v>
      </c>
      <c r="E7" s="25" t="s">
        <v>32</v>
      </c>
      <c r="F7" s="24" t="s">
        <v>33</v>
      </c>
      <c r="G7" s="24" t="s">
        <v>34</v>
      </c>
      <c r="H7" s="24" t="s">
        <v>35</v>
      </c>
      <c r="I7" s="24" t="s">
        <v>35</v>
      </c>
      <c r="J7" s="24" t="s">
        <v>36</v>
      </c>
      <c r="K7" s="24" t="s">
        <v>36</v>
      </c>
      <c r="L7" s="35" t="s">
        <v>37</v>
      </c>
      <c r="M7" s="24" t="s">
        <v>38</v>
      </c>
      <c r="N7" s="24" t="s">
        <v>39</v>
      </c>
      <c r="O7" s="36">
        <v>104</v>
      </c>
      <c r="P7" s="25">
        <v>1250</v>
      </c>
      <c r="Q7" s="48">
        <v>0.032</v>
      </c>
      <c r="R7" s="49">
        <f t="shared" ref="R7:R27" si="0">ROUND(S7/O7,2)</f>
        <v>40</v>
      </c>
      <c r="S7" s="49">
        <f t="shared" ref="S7:S27" si="1">ROUND(O7*P7*Q7,2)</f>
        <v>4160</v>
      </c>
      <c r="T7" s="49">
        <f t="shared" ref="T7:T27" si="2">ROUND(S7*U7,2)</f>
        <v>1456</v>
      </c>
      <c r="U7" s="48">
        <v>0.35</v>
      </c>
      <c r="V7" s="49">
        <f t="shared" ref="V7:V27" si="3">ROUND(S7*W7,2)</f>
        <v>0</v>
      </c>
      <c r="W7" s="50">
        <v>0</v>
      </c>
      <c r="X7" s="49">
        <f t="shared" ref="X7:X27" si="4">Z7+AB7</f>
        <v>2704</v>
      </c>
      <c r="Y7" s="48">
        <f t="shared" ref="Y7:Y27" si="5">AA7+AC7</f>
        <v>0.65</v>
      </c>
      <c r="Z7" s="49">
        <f t="shared" ref="Z7:Z27" si="6">ROUND(S7*AA7,2)</f>
        <v>1352</v>
      </c>
      <c r="AA7" s="48">
        <v>0.325</v>
      </c>
      <c r="AB7" s="49">
        <f t="shared" ref="AB7:AB27" si="7">ROUND(S7*AC7,2)</f>
        <v>1352</v>
      </c>
      <c r="AC7" s="48">
        <v>0.325</v>
      </c>
      <c r="AD7" s="49">
        <f t="shared" ref="AD7:AD27" si="8">S7*AE7</f>
        <v>0</v>
      </c>
      <c r="AE7" s="50">
        <v>0</v>
      </c>
    </row>
    <row r="8" s="2" customFormat="1" ht="68" customHeight="1" spans="1:31">
      <c r="A8" s="23">
        <v>2</v>
      </c>
      <c r="B8" s="24" t="s">
        <v>30</v>
      </c>
      <c r="C8" s="24" t="s">
        <v>31</v>
      </c>
      <c r="D8" s="25" t="s">
        <v>32</v>
      </c>
      <c r="E8" s="25" t="s">
        <v>32</v>
      </c>
      <c r="F8" s="24" t="s">
        <v>33</v>
      </c>
      <c r="G8" s="24" t="s">
        <v>40</v>
      </c>
      <c r="H8" s="24" t="s">
        <v>41</v>
      </c>
      <c r="I8" s="24" t="s">
        <v>41</v>
      </c>
      <c r="J8" s="24" t="s">
        <v>42</v>
      </c>
      <c r="K8" s="24" t="s">
        <v>42</v>
      </c>
      <c r="L8" s="35" t="s">
        <v>43</v>
      </c>
      <c r="M8" s="24" t="s">
        <v>44</v>
      </c>
      <c r="N8" s="24" t="s">
        <v>39</v>
      </c>
      <c r="O8" s="36">
        <v>144</v>
      </c>
      <c r="P8" s="25">
        <v>1250</v>
      </c>
      <c r="Q8" s="48">
        <v>0.032</v>
      </c>
      <c r="R8" s="49">
        <f t="shared" si="0"/>
        <v>40</v>
      </c>
      <c r="S8" s="49">
        <f t="shared" si="1"/>
        <v>5760</v>
      </c>
      <c r="T8" s="49">
        <f t="shared" si="2"/>
        <v>2016</v>
      </c>
      <c r="U8" s="48">
        <v>0.35</v>
      </c>
      <c r="V8" s="49">
        <f t="shared" si="3"/>
        <v>0</v>
      </c>
      <c r="W8" s="50">
        <v>0</v>
      </c>
      <c r="X8" s="49">
        <f t="shared" si="4"/>
        <v>3744</v>
      </c>
      <c r="Y8" s="48">
        <f t="shared" si="5"/>
        <v>0.65</v>
      </c>
      <c r="Z8" s="49">
        <f t="shared" si="6"/>
        <v>1872</v>
      </c>
      <c r="AA8" s="48">
        <v>0.325</v>
      </c>
      <c r="AB8" s="49">
        <f t="shared" si="7"/>
        <v>1872</v>
      </c>
      <c r="AC8" s="48">
        <v>0.325</v>
      </c>
      <c r="AD8" s="49">
        <f t="shared" si="8"/>
        <v>0</v>
      </c>
      <c r="AE8" s="50">
        <v>0</v>
      </c>
    </row>
    <row r="9" s="2" customFormat="1" ht="70" customHeight="1" spans="1:31">
      <c r="A9" s="23">
        <v>3</v>
      </c>
      <c r="B9" s="24" t="s">
        <v>30</v>
      </c>
      <c r="C9" s="24" t="s">
        <v>31</v>
      </c>
      <c r="D9" s="25" t="s">
        <v>32</v>
      </c>
      <c r="E9" s="25" t="s">
        <v>32</v>
      </c>
      <c r="F9" s="24" t="s">
        <v>33</v>
      </c>
      <c r="G9" s="24" t="s">
        <v>45</v>
      </c>
      <c r="H9" s="24" t="s">
        <v>41</v>
      </c>
      <c r="I9" s="24" t="s">
        <v>41</v>
      </c>
      <c r="J9" s="24" t="s">
        <v>36</v>
      </c>
      <c r="K9" s="24" t="s">
        <v>36</v>
      </c>
      <c r="L9" s="35" t="s">
        <v>46</v>
      </c>
      <c r="M9" s="24" t="s">
        <v>47</v>
      </c>
      <c r="N9" s="24" t="s">
        <v>39</v>
      </c>
      <c r="O9" s="36">
        <v>45</v>
      </c>
      <c r="P9" s="25">
        <v>1250</v>
      </c>
      <c r="Q9" s="48">
        <v>0.032</v>
      </c>
      <c r="R9" s="49">
        <f t="shared" si="0"/>
        <v>40</v>
      </c>
      <c r="S9" s="49">
        <f t="shared" si="1"/>
        <v>1800</v>
      </c>
      <c r="T9" s="49">
        <f t="shared" si="2"/>
        <v>630</v>
      </c>
      <c r="U9" s="48">
        <v>0.35</v>
      </c>
      <c r="V9" s="49">
        <f t="shared" si="3"/>
        <v>0</v>
      </c>
      <c r="W9" s="50">
        <v>0</v>
      </c>
      <c r="X9" s="49">
        <f t="shared" si="4"/>
        <v>1170</v>
      </c>
      <c r="Y9" s="48">
        <f t="shared" si="5"/>
        <v>0.65</v>
      </c>
      <c r="Z9" s="49">
        <f t="shared" si="6"/>
        <v>585</v>
      </c>
      <c r="AA9" s="48">
        <v>0.325</v>
      </c>
      <c r="AB9" s="49">
        <f t="shared" si="7"/>
        <v>585</v>
      </c>
      <c r="AC9" s="48">
        <v>0.325</v>
      </c>
      <c r="AD9" s="49">
        <f t="shared" si="8"/>
        <v>0</v>
      </c>
      <c r="AE9" s="50">
        <v>0</v>
      </c>
    </row>
    <row r="10" s="2" customFormat="1" ht="69" customHeight="1" spans="1:31">
      <c r="A10" s="23">
        <v>4</v>
      </c>
      <c r="B10" s="24" t="s">
        <v>30</v>
      </c>
      <c r="C10" s="24" t="s">
        <v>31</v>
      </c>
      <c r="D10" s="25" t="s">
        <v>32</v>
      </c>
      <c r="E10" s="25" t="s">
        <v>32</v>
      </c>
      <c r="F10" s="24" t="s">
        <v>33</v>
      </c>
      <c r="G10" s="24" t="s">
        <v>48</v>
      </c>
      <c r="H10" s="24" t="s">
        <v>41</v>
      </c>
      <c r="I10" s="24" t="s">
        <v>41</v>
      </c>
      <c r="J10" s="24" t="s">
        <v>42</v>
      </c>
      <c r="K10" s="24" t="s">
        <v>42</v>
      </c>
      <c r="L10" s="35" t="s">
        <v>46</v>
      </c>
      <c r="M10" s="24" t="s">
        <v>47</v>
      </c>
      <c r="N10" s="24" t="s">
        <v>39</v>
      </c>
      <c r="O10" s="36">
        <v>87</v>
      </c>
      <c r="P10" s="25">
        <v>1250</v>
      </c>
      <c r="Q10" s="48">
        <v>0.032</v>
      </c>
      <c r="R10" s="49">
        <f t="shared" si="0"/>
        <v>40</v>
      </c>
      <c r="S10" s="49">
        <f t="shared" si="1"/>
        <v>3480</v>
      </c>
      <c r="T10" s="49">
        <f t="shared" si="2"/>
        <v>1218</v>
      </c>
      <c r="U10" s="48">
        <v>0.35</v>
      </c>
      <c r="V10" s="49">
        <f t="shared" si="3"/>
        <v>0</v>
      </c>
      <c r="W10" s="50">
        <v>0</v>
      </c>
      <c r="X10" s="49">
        <f t="shared" si="4"/>
        <v>2262</v>
      </c>
      <c r="Y10" s="48">
        <f t="shared" si="5"/>
        <v>0.65</v>
      </c>
      <c r="Z10" s="49">
        <f t="shared" si="6"/>
        <v>1131</v>
      </c>
      <c r="AA10" s="48">
        <v>0.325</v>
      </c>
      <c r="AB10" s="49">
        <f t="shared" si="7"/>
        <v>1131</v>
      </c>
      <c r="AC10" s="48">
        <v>0.325</v>
      </c>
      <c r="AD10" s="49">
        <f t="shared" si="8"/>
        <v>0</v>
      </c>
      <c r="AE10" s="50">
        <v>0</v>
      </c>
    </row>
    <row r="11" s="2" customFormat="1" ht="70" customHeight="1" spans="1:31">
      <c r="A11" s="23">
        <v>5</v>
      </c>
      <c r="B11" s="24" t="s">
        <v>30</v>
      </c>
      <c r="C11" s="24" t="s">
        <v>31</v>
      </c>
      <c r="D11" s="25" t="s">
        <v>32</v>
      </c>
      <c r="E11" s="25" t="s">
        <v>32</v>
      </c>
      <c r="F11" s="24" t="s">
        <v>33</v>
      </c>
      <c r="G11" s="24" t="s">
        <v>49</v>
      </c>
      <c r="H11" s="24" t="s">
        <v>50</v>
      </c>
      <c r="I11" s="24" t="s">
        <v>50</v>
      </c>
      <c r="J11" s="24" t="s">
        <v>51</v>
      </c>
      <c r="K11" s="24" t="s">
        <v>51</v>
      </c>
      <c r="L11" s="35" t="s">
        <v>46</v>
      </c>
      <c r="M11" s="24" t="s">
        <v>52</v>
      </c>
      <c r="N11" s="24" t="s">
        <v>39</v>
      </c>
      <c r="O11" s="36">
        <v>120</v>
      </c>
      <c r="P11" s="25">
        <v>1250</v>
      </c>
      <c r="Q11" s="48">
        <v>0.032</v>
      </c>
      <c r="R11" s="49">
        <f t="shared" si="0"/>
        <v>40</v>
      </c>
      <c r="S11" s="49">
        <f t="shared" si="1"/>
        <v>4800</v>
      </c>
      <c r="T11" s="49">
        <f t="shared" si="2"/>
        <v>1680</v>
      </c>
      <c r="U11" s="48">
        <v>0.35</v>
      </c>
      <c r="V11" s="49">
        <f t="shared" si="3"/>
        <v>0</v>
      </c>
      <c r="W11" s="50">
        <v>0</v>
      </c>
      <c r="X11" s="49">
        <f t="shared" si="4"/>
        <v>3120</v>
      </c>
      <c r="Y11" s="48">
        <f t="shared" si="5"/>
        <v>0.65</v>
      </c>
      <c r="Z11" s="49">
        <f t="shared" si="6"/>
        <v>1560</v>
      </c>
      <c r="AA11" s="48">
        <v>0.325</v>
      </c>
      <c r="AB11" s="49">
        <f t="shared" si="7"/>
        <v>1560</v>
      </c>
      <c r="AC11" s="48">
        <v>0.325</v>
      </c>
      <c r="AD11" s="49">
        <f t="shared" si="8"/>
        <v>0</v>
      </c>
      <c r="AE11" s="50">
        <v>0</v>
      </c>
    </row>
    <row r="12" s="2" customFormat="1" ht="63" customHeight="1" spans="1:31">
      <c r="A12" s="23">
        <v>6</v>
      </c>
      <c r="B12" s="24" t="s">
        <v>30</v>
      </c>
      <c r="C12" s="24" t="s">
        <v>31</v>
      </c>
      <c r="D12" s="25" t="s">
        <v>32</v>
      </c>
      <c r="E12" s="25" t="s">
        <v>32</v>
      </c>
      <c r="F12" s="24" t="s">
        <v>33</v>
      </c>
      <c r="G12" s="24" t="s">
        <v>53</v>
      </c>
      <c r="H12" s="24" t="s">
        <v>41</v>
      </c>
      <c r="I12" s="24" t="s">
        <v>41</v>
      </c>
      <c r="J12" s="24" t="s">
        <v>54</v>
      </c>
      <c r="K12" s="24" t="s">
        <v>54</v>
      </c>
      <c r="L12" s="35" t="s">
        <v>46</v>
      </c>
      <c r="M12" s="24" t="s">
        <v>52</v>
      </c>
      <c r="N12" s="24" t="s">
        <v>39</v>
      </c>
      <c r="O12" s="37">
        <v>154.2</v>
      </c>
      <c r="P12" s="25">
        <v>1250</v>
      </c>
      <c r="Q12" s="48">
        <v>0.032</v>
      </c>
      <c r="R12" s="49">
        <f t="shared" si="0"/>
        <v>40</v>
      </c>
      <c r="S12" s="49">
        <f t="shared" si="1"/>
        <v>6168</v>
      </c>
      <c r="T12" s="49">
        <f t="shared" si="2"/>
        <v>2158.8</v>
      </c>
      <c r="U12" s="48">
        <v>0.35</v>
      </c>
      <c r="V12" s="49">
        <f t="shared" si="3"/>
        <v>0</v>
      </c>
      <c r="W12" s="50">
        <v>0</v>
      </c>
      <c r="X12" s="49">
        <f t="shared" si="4"/>
        <v>4009.2</v>
      </c>
      <c r="Y12" s="48">
        <f t="shared" si="5"/>
        <v>0.65</v>
      </c>
      <c r="Z12" s="49">
        <f t="shared" si="6"/>
        <v>2004.6</v>
      </c>
      <c r="AA12" s="48">
        <v>0.325</v>
      </c>
      <c r="AB12" s="49">
        <f t="shared" si="7"/>
        <v>2004.6</v>
      </c>
      <c r="AC12" s="48">
        <v>0.325</v>
      </c>
      <c r="AD12" s="49">
        <f t="shared" si="8"/>
        <v>0</v>
      </c>
      <c r="AE12" s="50">
        <v>0</v>
      </c>
    </row>
    <row r="13" s="2" customFormat="1" ht="68" customHeight="1" spans="1:31">
      <c r="A13" s="23">
        <v>7</v>
      </c>
      <c r="B13" s="24" t="s">
        <v>30</v>
      </c>
      <c r="C13" s="24" t="s">
        <v>31</v>
      </c>
      <c r="D13" s="25" t="s">
        <v>32</v>
      </c>
      <c r="E13" s="25" t="s">
        <v>32</v>
      </c>
      <c r="F13" s="24" t="s">
        <v>33</v>
      </c>
      <c r="G13" s="24" t="s">
        <v>55</v>
      </c>
      <c r="H13" s="24" t="s">
        <v>35</v>
      </c>
      <c r="I13" s="24" t="s">
        <v>35</v>
      </c>
      <c r="J13" s="24" t="s">
        <v>56</v>
      </c>
      <c r="K13" s="24" t="s">
        <v>56</v>
      </c>
      <c r="L13" s="35" t="s">
        <v>57</v>
      </c>
      <c r="M13" s="24" t="s">
        <v>58</v>
      </c>
      <c r="N13" s="24" t="s">
        <v>39</v>
      </c>
      <c r="O13" s="36">
        <v>78.9</v>
      </c>
      <c r="P13" s="25">
        <v>1250</v>
      </c>
      <c r="Q13" s="48">
        <v>0.032</v>
      </c>
      <c r="R13" s="49">
        <f t="shared" si="0"/>
        <v>40</v>
      </c>
      <c r="S13" s="49">
        <f t="shared" si="1"/>
        <v>3156</v>
      </c>
      <c r="T13" s="49">
        <f t="shared" si="2"/>
        <v>1104.6</v>
      </c>
      <c r="U13" s="48">
        <v>0.35</v>
      </c>
      <c r="V13" s="49">
        <f t="shared" si="3"/>
        <v>0</v>
      </c>
      <c r="W13" s="50">
        <v>0</v>
      </c>
      <c r="X13" s="49">
        <f t="shared" si="4"/>
        <v>2051.4</v>
      </c>
      <c r="Y13" s="48">
        <f t="shared" si="5"/>
        <v>0.65</v>
      </c>
      <c r="Z13" s="49">
        <f t="shared" si="6"/>
        <v>1025.7</v>
      </c>
      <c r="AA13" s="48">
        <v>0.325</v>
      </c>
      <c r="AB13" s="49">
        <f t="shared" si="7"/>
        <v>1025.7</v>
      </c>
      <c r="AC13" s="48">
        <v>0.325</v>
      </c>
      <c r="AD13" s="49">
        <f t="shared" si="8"/>
        <v>0</v>
      </c>
      <c r="AE13" s="50">
        <v>0</v>
      </c>
    </row>
    <row r="14" s="2" customFormat="1" ht="64" customHeight="1" spans="1:31">
      <c r="A14" s="23">
        <v>8</v>
      </c>
      <c r="B14" s="24" t="s">
        <v>30</v>
      </c>
      <c r="C14" s="24" t="s">
        <v>31</v>
      </c>
      <c r="D14" s="25" t="s">
        <v>32</v>
      </c>
      <c r="E14" s="25" t="s">
        <v>32</v>
      </c>
      <c r="F14" s="24" t="s">
        <v>33</v>
      </c>
      <c r="G14" s="24" t="s">
        <v>59</v>
      </c>
      <c r="H14" s="24" t="s">
        <v>60</v>
      </c>
      <c r="I14" s="24" t="s">
        <v>60</v>
      </c>
      <c r="J14" s="24" t="s">
        <v>61</v>
      </c>
      <c r="K14" s="24" t="s">
        <v>61</v>
      </c>
      <c r="L14" s="35" t="s">
        <v>57</v>
      </c>
      <c r="M14" s="24" t="s">
        <v>58</v>
      </c>
      <c r="N14" s="24" t="s">
        <v>39</v>
      </c>
      <c r="O14" s="36">
        <v>13.5</v>
      </c>
      <c r="P14" s="25">
        <v>1250</v>
      </c>
      <c r="Q14" s="48">
        <v>0.032</v>
      </c>
      <c r="R14" s="49">
        <f t="shared" si="0"/>
        <v>40</v>
      </c>
      <c r="S14" s="49">
        <f t="shared" si="1"/>
        <v>540</v>
      </c>
      <c r="T14" s="49">
        <f t="shared" si="2"/>
        <v>189</v>
      </c>
      <c r="U14" s="48">
        <v>0.35</v>
      </c>
      <c r="V14" s="49">
        <f t="shared" si="3"/>
        <v>0</v>
      </c>
      <c r="W14" s="50">
        <v>0</v>
      </c>
      <c r="X14" s="49">
        <f t="shared" si="4"/>
        <v>351</v>
      </c>
      <c r="Y14" s="48">
        <f t="shared" si="5"/>
        <v>0.65</v>
      </c>
      <c r="Z14" s="49">
        <f t="shared" si="6"/>
        <v>175.5</v>
      </c>
      <c r="AA14" s="48">
        <v>0.325</v>
      </c>
      <c r="AB14" s="49">
        <f t="shared" si="7"/>
        <v>175.5</v>
      </c>
      <c r="AC14" s="48">
        <v>0.325</v>
      </c>
      <c r="AD14" s="49">
        <f t="shared" si="8"/>
        <v>0</v>
      </c>
      <c r="AE14" s="50">
        <v>0</v>
      </c>
    </row>
    <row r="15" s="2" customFormat="1" ht="63" customHeight="1" spans="1:31">
      <c r="A15" s="23">
        <v>9</v>
      </c>
      <c r="B15" s="24" t="s">
        <v>30</v>
      </c>
      <c r="C15" s="24" t="s">
        <v>31</v>
      </c>
      <c r="D15" s="25" t="s">
        <v>32</v>
      </c>
      <c r="E15" s="25" t="s">
        <v>32</v>
      </c>
      <c r="F15" s="24" t="s">
        <v>33</v>
      </c>
      <c r="G15" s="24" t="s">
        <v>62</v>
      </c>
      <c r="H15" s="24" t="s">
        <v>41</v>
      </c>
      <c r="I15" s="24" t="s">
        <v>41</v>
      </c>
      <c r="J15" s="24" t="s">
        <v>63</v>
      </c>
      <c r="K15" s="24" t="s">
        <v>63</v>
      </c>
      <c r="L15" s="35" t="s">
        <v>57</v>
      </c>
      <c r="M15" s="24" t="s">
        <v>58</v>
      </c>
      <c r="N15" s="24" t="s">
        <v>39</v>
      </c>
      <c r="O15" s="36">
        <v>5.7</v>
      </c>
      <c r="P15" s="25">
        <v>1250</v>
      </c>
      <c r="Q15" s="48">
        <v>0.032</v>
      </c>
      <c r="R15" s="49">
        <f t="shared" si="0"/>
        <v>40</v>
      </c>
      <c r="S15" s="49">
        <f t="shared" si="1"/>
        <v>228</v>
      </c>
      <c r="T15" s="49">
        <f t="shared" si="2"/>
        <v>79.8</v>
      </c>
      <c r="U15" s="48">
        <v>0.35</v>
      </c>
      <c r="V15" s="49">
        <f t="shared" si="3"/>
        <v>0</v>
      </c>
      <c r="W15" s="50">
        <v>0</v>
      </c>
      <c r="X15" s="49">
        <f t="shared" si="4"/>
        <v>148.2</v>
      </c>
      <c r="Y15" s="48">
        <f t="shared" si="5"/>
        <v>0.65</v>
      </c>
      <c r="Z15" s="49">
        <f t="shared" si="6"/>
        <v>74.1</v>
      </c>
      <c r="AA15" s="48">
        <v>0.325</v>
      </c>
      <c r="AB15" s="49">
        <f t="shared" si="7"/>
        <v>74.1</v>
      </c>
      <c r="AC15" s="48">
        <v>0.325</v>
      </c>
      <c r="AD15" s="49">
        <f t="shared" si="8"/>
        <v>0</v>
      </c>
      <c r="AE15" s="50">
        <v>0</v>
      </c>
    </row>
    <row r="16" s="2" customFormat="1" ht="70" customHeight="1" spans="1:31">
      <c r="A16" s="23">
        <v>10</v>
      </c>
      <c r="B16" s="24" t="s">
        <v>30</v>
      </c>
      <c r="C16" s="24" t="s">
        <v>31</v>
      </c>
      <c r="D16" s="25" t="s">
        <v>32</v>
      </c>
      <c r="E16" s="25" t="s">
        <v>32</v>
      </c>
      <c r="F16" s="24" t="s">
        <v>33</v>
      </c>
      <c r="G16" s="24" t="s">
        <v>64</v>
      </c>
      <c r="H16" s="24" t="s">
        <v>65</v>
      </c>
      <c r="I16" s="24" t="s">
        <v>65</v>
      </c>
      <c r="J16" s="24" t="s">
        <v>61</v>
      </c>
      <c r="K16" s="24" t="s">
        <v>61</v>
      </c>
      <c r="L16" s="35" t="s">
        <v>57</v>
      </c>
      <c r="M16" s="24" t="s">
        <v>58</v>
      </c>
      <c r="N16" s="24" t="s">
        <v>39</v>
      </c>
      <c r="O16" s="36">
        <v>50.5</v>
      </c>
      <c r="P16" s="25">
        <v>1250</v>
      </c>
      <c r="Q16" s="48">
        <v>0.032</v>
      </c>
      <c r="R16" s="49">
        <f t="shared" si="0"/>
        <v>40</v>
      </c>
      <c r="S16" s="49">
        <f t="shared" si="1"/>
        <v>2020</v>
      </c>
      <c r="T16" s="49">
        <f t="shared" si="2"/>
        <v>707</v>
      </c>
      <c r="U16" s="48">
        <v>0.35</v>
      </c>
      <c r="V16" s="49">
        <f t="shared" si="3"/>
        <v>0</v>
      </c>
      <c r="W16" s="50">
        <v>0</v>
      </c>
      <c r="X16" s="49">
        <f t="shared" si="4"/>
        <v>1313</v>
      </c>
      <c r="Y16" s="48">
        <f t="shared" si="5"/>
        <v>0.65</v>
      </c>
      <c r="Z16" s="49">
        <f t="shared" si="6"/>
        <v>656.5</v>
      </c>
      <c r="AA16" s="48">
        <v>0.325</v>
      </c>
      <c r="AB16" s="49">
        <f t="shared" si="7"/>
        <v>656.5</v>
      </c>
      <c r="AC16" s="48">
        <v>0.325</v>
      </c>
      <c r="AD16" s="49">
        <f t="shared" si="8"/>
        <v>0</v>
      </c>
      <c r="AE16" s="50">
        <v>0</v>
      </c>
    </row>
    <row r="17" s="2" customFormat="1" ht="67" customHeight="1" spans="1:31">
      <c r="A17" s="23">
        <v>11</v>
      </c>
      <c r="B17" s="24" t="s">
        <v>30</v>
      </c>
      <c r="C17" s="24" t="s">
        <v>31</v>
      </c>
      <c r="D17" s="25" t="s">
        <v>32</v>
      </c>
      <c r="E17" s="25" t="s">
        <v>32</v>
      </c>
      <c r="F17" s="24" t="s">
        <v>33</v>
      </c>
      <c r="G17" s="24" t="s">
        <v>66</v>
      </c>
      <c r="H17" s="24" t="s">
        <v>67</v>
      </c>
      <c r="I17" s="24" t="s">
        <v>67</v>
      </c>
      <c r="J17" s="24" t="s">
        <v>61</v>
      </c>
      <c r="K17" s="24" t="s">
        <v>61</v>
      </c>
      <c r="L17" s="35" t="s">
        <v>57</v>
      </c>
      <c r="M17" s="24" t="s">
        <v>58</v>
      </c>
      <c r="N17" s="24" t="s">
        <v>39</v>
      </c>
      <c r="O17" s="36">
        <v>18.3</v>
      </c>
      <c r="P17" s="25">
        <v>1250</v>
      </c>
      <c r="Q17" s="48">
        <v>0.032</v>
      </c>
      <c r="R17" s="49">
        <f t="shared" si="0"/>
        <v>40</v>
      </c>
      <c r="S17" s="49">
        <f t="shared" si="1"/>
        <v>732</v>
      </c>
      <c r="T17" s="49">
        <f t="shared" si="2"/>
        <v>256.2</v>
      </c>
      <c r="U17" s="48">
        <v>0.35</v>
      </c>
      <c r="V17" s="49">
        <f t="shared" si="3"/>
        <v>0</v>
      </c>
      <c r="W17" s="50">
        <v>0</v>
      </c>
      <c r="X17" s="49">
        <f t="shared" si="4"/>
        <v>475.8</v>
      </c>
      <c r="Y17" s="48">
        <f t="shared" si="5"/>
        <v>0.65</v>
      </c>
      <c r="Z17" s="49">
        <f t="shared" si="6"/>
        <v>237.9</v>
      </c>
      <c r="AA17" s="48">
        <v>0.325</v>
      </c>
      <c r="AB17" s="49">
        <f t="shared" si="7"/>
        <v>237.9</v>
      </c>
      <c r="AC17" s="48">
        <v>0.325</v>
      </c>
      <c r="AD17" s="49">
        <f t="shared" si="8"/>
        <v>0</v>
      </c>
      <c r="AE17" s="50">
        <v>0</v>
      </c>
    </row>
    <row r="18" s="2" customFormat="1" ht="100" customHeight="1" spans="1:31">
      <c r="A18" s="23">
        <v>12</v>
      </c>
      <c r="B18" s="24" t="s">
        <v>30</v>
      </c>
      <c r="C18" s="24" t="s">
        <v>31</v>
      </c>
      <c r="D18" s="25" t="s">
        <v>32</v>
      </c>
      <c r="E18" s="25" t="s">
        <v>32</v>
      </c>
      <c r="F18" s="24" t="s">
        <v>33</v>
      </c>
      <c r="G18" s="24" t="s">
        <v>68</v>
      </c>
      <c r="H18" s="24" t="s">
        <v>69</v>
      </c>
      <c r="I18" s="24" t="s">
        <v>69</v>
      </c>
      <c r="J18" s="24" t="s">
        <v>70</v>
      </c>
      <c r="K18" s="24" t="s">
        <v>70</v>
      </c>
      <c r="L18" s="35" t="s">
        <v>71</v>
      </c>
      <c r="M18" s="24" t="s">
        <v>72</v>
      </c>
      <c r="N18" s="24" t="s">
        <v>73</v>
      </c>
      <c r="O18" s="36">
        <v>32.8</v>
      </c>
      <c r="P18" s="25">
        <v>1250</v>
      </c>
      <c r="Q18" s="48">
        <v>0.032</v>
      </c>
      <c r="R18" s="49">
        <f t="shared" si="0"/>
        <v>40</v>
      </c>
      <c r="S18" s="49">
        <f t="shared" si="1"/>
        <v>1312</v>
      </c>
      <c r="T18" s="49">
        <f t="shared" si="2"/>
        <v>459.2</v>
      </c>
      <c r="U18" s="48">
        <v>0.35</v>
      </c>
      <c r="V18" s="49">
        <f t="shared" si="3"/>
        <v>0</v>
      </c>
      <c r="W18" s="50">
        <v>0</v>
      </c>
      <c r="X18" s="49">
        <f t="shared" si="4"/>
        <v>852.8</v>
      </c>
      <c r="Y18" s="48">
        <f t="shared" si="5"/>
        <v>0.65</v>
      </c>
      <c r="Z18" s="49">
        <f t="shared" si="6"/>
        <v>426.4</v>
      </c>
      <c r="AA18" s="48">
        <v>0.325</v>
      </c>
      <c r="AB18" s="49">
        <f t="shared" si="7"/>
        <v>426.4</v>
      </c>
      <c r="AC18" s="48">
        <v>0.325</v>
      </c>
      <c r="AD18" s="49">
        <f t="shared" si="8"/>
        <v>0</v>
      </c>
      <c r="AE18" s="50">
        <v>0</v>
      </c>
    </row>
    <row r="19" s="2" customFormat="1" ht="100" customHeight="1" spans="1:31">
      <c r="A19" s="23">
        <v>13</v>
      </c>
      <c r="B19" s="24" t="s">
        <v>30</v>
      </c>
      <c r="C19" s="24" t="s">
        <v>31</v>
      </c>
      <c r="D19" s="25" t="s">
        <v>32</v>
      </c>
      <c r="E19" s="25" t="s">
        <v>32</v>
      </c>
      <c r="F19" s="24" t="s">
        <v>33</v>
      </c>
      <c r="G19" s="24" t="s">
        <v>74</v>
      </c>
      <c r="H19" s="24" t="s">
        <v>69</v>
      </c>
      <c r="I19" s="24" t="s">
        <v>69</v>
      </c>
      <c r="J19" s="24" t="s">
        <v>75</v>
      </c>
      <c r="K19" s="24" t="s">
        <v>75</v>
      </c>
      <c r="L19" s="35" t="s">
        <v>71</v>
      </c>
      <c r="M19" s="24" t="s">
        <v>72</v>
      </c>
      <c r="N19" s="24" t="s">
        <v>73</v>
      </c>
      <c r="O19" s="36">
        <v>15.6</v>
      </c>
      <c r="P19" s="25">
        <v>1250</v>
      </c>
      <c r="Q19" s="48">
        <v>0.032</v>
      </c>
      <c r="R19" s="49">
        <f t="shared" si="0"/>
        <v>40</v>
      </c>
      <c r="S19" s="49">
        <f t="shared" si="1"/>
        <v>624</v>
      </c>
      <c r="T19" s="49">
        <f t="shared" si="2"/>
        <v>218.4</v>
      </c>
      <c r="U19" s="48">
        <v>0.35</v>
      </c>
      <c r="V19" s="49">
        <f t="shared" si="3"/>
        <v>0</v>
      </c>
      <c r="W19" s="50">
        <v>0</v>
      </c>
      <c r="X19" s="49">
        <f t="shared" si="4"/>
        <v>405.6</v>
      </c>
      <c r="Y19" s="48">
        <f t="shared" si="5"/>
        <v>0.65</v>
      </c>
      <c r="Z19" s="49">
        <f t="shared" si="6"/>
        <v>202.8</v>
      </c>
      <c r="AA19" s="48">
        <v>0.325</v>
      </c>
      <c r="AB19" s="49">
        <f t="shared" si="7"/>
        <v>202.8</v>
      </c>
      <c r="AC19" s="48">
        <v>0.325</v>
      </c>
      <c r="AD19" s="49">
        <f t="shared" si="8"/>
        <v>0</v>
      </c>
      <c r="AE19" s="50">
        <v>0</v>
      </c>
    </row>
    <row r="20" s="2" customFormat="1" ht="100" customHeight="1" spans="1:31">
      <c r="A20" s="23">
        <v>14</v>
      </c>
      <c r="B20" s="24" t="s">
        <v>30</v>
      </c>
      <c r="C20" s="24" t="s">
        <v>31</v>
      </c>
      <c r="D20" s="25" t="s">
        <v>32</v>
      </c>
      <c r="E20" s="25" t="s">
        <v>32</v>
      </c>
      <c r="F20" s="24" t="s">
        <v>33</v>
      </c>
      <c r="G20" s="24" t="s">
        <v>76</v>
      </c>
      <c r="H20" s="24" t="s">
        <v>69</v>
      </c>
      <c r="I20" s="24" t="s">
        <v>69</v>
      </c>
      <c r="J20" s="24" t="s">
        <v>61</v>
      </c>
      <c r="K20" s="24" t="s">
        <v>61</v>
      </c>
      <c r="L20" s="35" t="s">
        <v>71</v>
      </c>
      <c r="M20" s="24" t="s">
        <v>72</v>
      </c>
      <c r="N20" s="24" t="s">
        <v>73</v>
      </c>
      <c r="O20" s="36">
        <v>63</v>
      </c>
      <c r="P20" s="25">
        <v>1250</v>
      </c>
      <c r="Q20" s="48">
        <v>0.032</v>
      </c>
      <c r="R20" s="49">
        <f t="shared" si="0"/>
        <v>40</v>
      </c>
      <c r="S20" s="49">
        <f t="shared" si="1"/>
        <v>2520</v>
      </c>
      <c r="T20" s="49">
        <f t="shared" si="2"/>
        <v>882</v>
      </c>
      <c r="U20" s="48">
        <v>0.35</v>
      </c>
      <c r="V20" s="49">
        <f t="shared" si="3"/>
        <v>0</v>
      </c>
      <c r="W20" s="50">
        <v>0</v>
      </c>
      <c r="X20" s="49">
        <f t="shared" si="4"/>
        <v>1638</v>
      </c>
      <c r="Y20" s="48">
        <f t="shared" si="5"/>
        <v>0.65</v>
      </c>
      <c r="Z20" s="49">
        <f t="shared" si="6"/>
        <v>819</v>
      </c>
      <c r="AA20" s="48">
        <v>0.325</v>
      </c>
      <c r="AB20" s="49">
        <f t="shared" si="7"/>
        <v>819</v>
      </c>
      <c r="AC20" s="48">
        <v>0.325</v>
      </c>
      <c r="AD20" s="49">
        <f t="shared" si="8"/>
        <v>0</v>
      </c>
      <c r="AE20" s="50">
        <v>0</v>
      </c>
    </row>
    <row r="21" s="2" customFormat="1" ht="67" customHeight="1" spans="1:31">
      <c r="A21" s="23">
        <v>15</v>
      </c>
      <c r="B21" s="24" t="s">
        <v>30</v>
      </c>
      <c r="C21" s="24" t="s">
        <v>31</v>
      </c>
      <c r="D21" s="25" t="s">
        <v>32</v>
      </c>
      <c r="E21" s="25" t="s">
        <v>32</v>
      </c>
      <c r="F21" s="24" t="s">
        <v>33</v>
      </c>
      <c r="G21" s="24" t="s">
        <v>77</v>
      </c>
      <c r="H21" s="24" t="s">
        <v>50</v>
      </c>
      <c r="I21" s="24" t="s">
        <v>50</v>
      </c>
      <c r="J21" s="24" t="s">
        <v>36</v>
      </c>
      <c r="K21" s="24" t="s">
        <v>36</v>
      </c>
      <c r="L21" s="35" t="s">
        <v>72</v>
      </c>
      <c r="M21" s="24" t="s">
        <v>78</v>
      </c>
      <c r="N21" s="24" t="s">
        <v>79</v>
      </c>
      <c r="O21" s="36">
        <v>35</v>
      </c>
      <c r="P21" s="25">
        <v>1250</v>
      </c>
      <c r="Q21" s="48">
        <v>0.032</v>
      </c>
      <c r="R21" s="49">
        <f t="shared" si="0"/>
        <v>40</v>
      </c>
      <c r="S21" s="49">
        <f t="shared" si="1"/>
        <v>1400</v>
      </c>
      <c r="T21" s="49">
        <f t="shared" si="2"/>
        <v>490</v>
      </c>
      <c r="U21" s="48">
        <v>0.35</v>
      </c>
      <c r="V21" s="49">
        <f t="shared" si="3"/>
        <v>0</v>
      </c>
      <c r="W21" s="50">
        <v>0</v>
      </c>
      <c r="X21" s="49">
        <f t="shared" si="4"/>
        <v>910</v>
      </c>
      <c r="Y21" s="48">
        <f t="shared" si="5"/>
        <v>0.65</v>
      </c>
      <c r="Z21" s="49">
        <f t="shared" si="6"/>
        <v>455</v>
      </c>
      <c r="AA21" s="48">
        <v>0.325</v>
      </c>
      <c r="AB21" s="49">
        <f t="shared" si="7"/>
        <v>455</v>
      </c>
      <c r="AC21" s="48">
        <v>0.325</v>
      </c>
      <c r="AD21" s="49">
        <f t="shared" si="8"/>
        <v>0</v>
      </c>
      <c r="AE21" s="50">
        <v>0</v>
      </c>
    </row>
    <row r="22" s="2" customFormat="1" ht="67" customHeight="1" spans="1:31">
      <c r="A22" s="23">
        <v>16</v>
      </c>
      <c r="B22" s="24" t="s">
        <v>30</v>
      </c>
      <c r="C22" s="24" t="s">
        <v>31</v>
      </c>
      <c r="D22" s="25" t="s">
        <v>32</v>
      </c>
      <c r="E22" s="25" t="s">
        <v>32</v>
      </c>
      <c r="F22" s="24" t="s">
        <v>33</v>
      </c>
      <c r="G22" s="24" t="s">
        <v>80</v>
      </c>
      <c r="H22" s="24" t="s">
        <v>81</v>
      </c>
      <c r="I22" s="24" t="s">
        <v>81</v>
      </c>
      <c r="J22" s="24" t="s">
        <v>36</v>
      </c>
      <c r="K22" s="24" t="s">
        <v>36</v>
      </c>
      <c r="L22" s="35" t="s">
        <v>82</v>
      </c>
      <c r="M22" s="24" t="s">
        <v>83</v>
      </c>
      <c r="N22" s="24" t="s">
        <v>84</v>
      </c>
      <c r="O22" s="36">
        <v>2.4</v>
      </c>
      <c r="P22" s="25">
        <v>1250</v>
      </c>
      <c r="Q22" s="48">
        <v>0.032</v>
      </c>
      <c r="R22" s="49">
        <f t="shared" si="0"/>
        <v>40</v>
      </c>
      <c r="S22" s="49">
        <f t="shared" si="1"/>
        <v>96</v>
      </c>
      <c r="T22" s="49">
        <f t="shared" si="2"/>
        <v>33.6</v>
      </c>
      <c r="U22" s="48">
        <v>0.35</v>
      </c>
      <c r="V22" s="49">
        <f t="shared" si="3"/>
        <v>0</v>
      </c>
      <c r="W22" s="50">
        <v>0</v>
      </c>
      <c r="X22" s="49">
        <f t="shared" si="4"/>
        <v>62.4</v>
      </c>
      <c r="Y22" s="48">
        <f t="shared" si="5"/>
        <v>0.65</v>
      </c>
      <c r="Z22" s="49">
        <f t="shared" si="6"/>
        <v>31.2</v>
      </c>
      <c r="AA22" s="48">
        <v>0.325</v>
      </c>
      <c r="AB22" s="49">
        <f t="shared" si="7"/>
        <v>31.2</v>
      </c>
      <c r="AC22" s="48">
        <v>0.325</v>
      </c>
      <c r="AD22" s="49">
        <f t="shared" si="8"/>
        <v>0</v>
      </c>
      <c r="AE22" s="50">
        <v>0</v>
      </c>
    </row>
    <row r="23" s="2" customFormat="1" ht="67" customHeight="1" spans="1:31">
      <c r="A23" s="23">
        <v>17</v>
      </c>
      <c r="B23" s="24" t="s">
        <v>30</v>
      </c>
      <c r="C23" s="24" t="s">
        <v>31</v>
      </c>
      <c r="D23" s="25" t="s">
        <v>32</v>
      </c>
      <c r="E23" s="25" t="s">
        <v>32</v>
      </c>
      <c r="F23" s="24" t="s">
        <v>33</v>
      </c>
      <c r="G23" s="24" t="s">
        <v>85</v>
      </c>
      <c r="H23" s="24" t="s">
        <v>86</v>
      </c>
      <c r="I23" s="24" t="s">
        <v>86</v>
      </c>
      <c r="J23" s="24" t="s">
        <v>36</v>
      </c>
      <c r="K23" s="24" t="s">
        <v>36</v>
      </c>
      <c r="L23" s="35" t="s">
        <v>82</v>
      </c>
      <c r="M23" s="24" t="s">
        <v>83</v>
      </c>
      <c r="N23" s="24" t="s">
        <v>84</v>
      </c>
      <c r="O23" s="36">
        <v>10.7</v>
      </c>
      <c r="P23" s="25">
        <v>1250</v>
      </c>
      <c r="Q23" s="48">
        <v>0.032</v>
      </c>
      <c r="R23" s="49">
        <f t="shared" si="0"/>
        <v>40</v>
      </c>
      <c r="S23" s="49">
        <f t="shared" si="1"/>
        <v>428</v>
      </c>
      <c r="T23" s="49">
        <f t="shared" si="2"/>
        <v>149.8</v>
      </c>
      <c r="U23" s="48">
        <v>0.35</v>
      </c>
      <c r="V23" s="49">
        <f t="shared" si="3"/>
        <v>0</v>
      </c>
      <c r="W23" s="50">
        <v>0</v>
      </c>
      <c r="X23" s="49">
        <f t="shared" si="4"/>
        <v>278.2</v>
      </c>
      <c r="Y23" s="48">
        <f t="shared" si="5"/>
        <v>0.65</v>
      </c>
      <c r="Z23" s="49">
        <f t="shared" si="6"/>
        <v>139.1</v>
      </c>
      <c r="AA23" s="48">
        <v>0.325</v>
      </c>
      <c r="AB23" s="49">
        <f t="shared" si="7"/>
        <v>139.1</v>
      </c>
      <c r="AC23" s="48">
        <v>0.325</v>
      </c>
      <c r="AD23" s="49">
        <f t="shared" si="8"/>
        <v>0</v>
      </c>
      <c r="AE23" s="50">
        <v>0</v>
      </c>
    </row>
    <row r="24" s="2" customFormat="1" ht="67" customHeight="1" spans="1:31">
      <c r="A24" s="23">
        <v>18</v>
      </c>
      <c r="B24" s="24" t="s">
        <v>30</v>
      </c>
      <c r="C24" s="24" t="s">
        <v>87</v>
      </c>
      <c r="D24" s="25" t="s">
        <v>88</v>
      </c>
      <c r="E24" s="25" t="s">
        <v>88</v>
      </c>
      <c r="F24" s="24" t="s">
        <v>33</v>
      </c>
      <c r="G24" s="24" t="s">
        <v>89</v>
      </c>
      <c r="H24" s="24" t="s">
        <v>90</v>
      </c>
      <c r="I24" s="24" t="s">
        <v>90</v>
      </c>
      <c r="J24" s="24" t="s">
        <v>91</v>
      </c>
      <c r="K24" s="24" t="s">
        <v>91</v>
      </c>
      <c r="L24" s="35" t="s">
        <v>92</v>
      </c>
      <c r="M24" s="24" t="s">
        <v>93</v>
      </c>
      <c r="N24" s="24" t="s">
        <v>94</v>
      </c>
      <c r="O24" s="25">
        <v>19.1</v>
      </c>
      <c r="P24" s="25">
        <v>1100</v>
      </c>
      <c r="Q24" s="48">
        <v>0.04</v>
      </c>
      <c r="R24" s="49">
        <f t="shared" si="0"/>
        <v>44</v>
      </c>
      <c r="S24" s="49">
        <f t="shared" si="1"/>
        <v>840.4</v>
      </c>
      <c r="T24" s="49">
        <f t="shared" si="2"/>
        <v>294.14</v>
      </c>
      <c r="U24" s="48">
        <v>0.35</v>
      </c>
      <c r="V24" s="49">
        <f t="shared" si="3"/>
        <v>0</v>
      </c>
      <c r="W24" s="50">
        <v>0</v>
      </c>
      <c r="X24" s="49">
        <f t="shared" si="4"/>
        <v>546.26</v>
      </c>
      <c r="Y24" s="48">
        <f t="shared" si="5"/>
        <v>0.65</v>
      </c>
      <c r="Z24" s="49">
        <f t="shared" si="6"/>
        <v>273.13</v>
      </c>
      <c r="AA24" s="48">
        <v>0.325</v>
      </c>
      <c r="AB24" s="49">
        <f t="shared" si="7"/>
        <v>273.13</v>
      </c>
      <c r="AC24" s="48">
        <v>0.325</v>
      </c>
      <c r="AD24" s="49">
        <f t="shared" si="8"/>
        <v>0</v>
      </c>
      <c r="AE24" s="50">
        <v>0</v>
      </c>
    </row>
    <row r="25" s="3" customFormat="1" ht="67" customHeight="1" spans="1:31">
      <c r="A25" s="23">
        <v>19</v>
      </c>
      <c r="B25" s="26" t="s">
        <v>95</v>
      </c>
      <c r="C25" s="26" t="s">
        <v>96</v>
      </c>
      <c r="D25" s="27" t="s">
        <v>97</v>
      </c>
      <c r="E25" s="27" t="s">
        <v>97</v>
      </c>
      <c r="F25" s="26" t="s">
        <v>33</v>
      </c>
      <c r="G25" s="26" t="s">
        <v>98</v>
      </c>
      <c r="H25" s="26" t="s">
        <v>99</v>
      </c>
      <c r="I25" s="26" t="s">
        <v>99</v>
      </c>
      <c r="J25" s="26" t="s">
        <v>100</v>
      </c>
      <c r="K25" s="26" t="s">
        <v>100</v>
      </c>
      <c r="L25" s="38" t="s">
        <v>101</v>
      </c>
      <c r="M25" s="26" t="s">
        <v>102</v>
      </c>
      <c r="N25" s="26" t="s">
        <v>103</v>
      </c>
      <c r="O25" s="27">
        <v>711.9</v>
      </c>
      <c r="P25" s="27">
        <v>900</v>
      </c>
      <c r="Q25" s="51">
        <v>0.08</v>
      </c>
      <c r="R25" s="52">
        <f t="shared" si="0"/>
        <v>72</v>
      </c>
      <c r="S25" s="52">
        <f t="shared" si="1"/>
        <v>51256.8</v>
      </c>
      <c r="T25" s="52">
        <f t="shared" si="2"/>
        <v>0</v>
      </c>
      <c r="U25" s="51">
        <v>0</v>
      </c>
      <c r="V25" s="52">
        <f t="shared" si="3"/>
        <v>2562.84</v>
      </c>
      <c r="W25" s="53">
        <v>0.05</v>
      </c>
      <c r="X25" s="52">
        <f t="shared" si="4"/>
        <v>28191.24</v>
      </c>
      <c r="Y25" s="51">
        <f t="shared" si="5"/>
        <v>0.55</v>
      </c>
      <c r="Z25" s="52">
        <f t="shared" si="6"/>
        <v>14095.62</v>
      </c>
      <c r="AA25" s="51">
        <v>0.275</v>
      </c>
      <c r="AB25" s="52">
        <f t="shared" si="7"/>
        <v>14095.62</v>
      </c>
      <c r="AC25" s="51">
        <v>0.275</v>
      </c>
      <c r="AD25" s="52">
        <f t="shared" si="8"/>
        <v>20502.72</v>
      </c>
      <c r="AE25" s="53">
        <v>0.4</v>
      </c>
    </row>
    <row r="26" s="2" customFormat="1" ht="67" customHeight="1" spans="1:31">
      <c r="A26" s="23">
        <v>20</v>
      </c>
      <c r="B26" s="24" t="s">
        <v>104</v>
      </c>
      <c r="C26" s="24" t="s">
        <v>105</v>
      </c>
      <c r="D26" s="24" t="s">
        <v>106</v>
      </c>
      <c r="E26" s="24" t="s">
        <v>106</v>
      </c>
      <c r="F26" s="24" t="s">
        <v>33</v>
      </c>
      <c r="G26" s="24" t="s">
        <v>107</v>
      </c>
      <c r="H26" s="24" t="s">
        <v>108</v>
      </c>
      <c r="I26" s="24" t="s">
        <v>108</v>
      </c>
      <c r="J26" s="24" t="s">
        <v>42</v>
      </c>
      <c r="K26" s="24" t="s">
        <v>42</v>
      </c>
      <c r="L26" s="35" t="s">
        <v>109</v>
      </c>
      <c r="M26" s="24" t="s">
        <v>110</v>
      </c>
      <c r="N26" s="24" t="s">
        <v>111</v>
      </c>
      <c r="O26" s="25">
        <v>18</v>
      </c>
      <c r="P26" s="25">
        <v>9000</v>
      </c>
      <c r="Q26" s="48">
        <v>0.08</v>
      </c>
      <c r="R26" s="49">
        <f t="shared" si="0"/>
        <v>720</v>
      </c>
      <c r="S26" s="49">
        <f t="shared" si="1"/>
        <v>12960</v>
      </c>
      <c r="T26" s="49">
        <f t="shared" si="2"/>
        <v>0</v>
      </c>
      <c r="U26" s="48">
        <v>0</v>
      </c>
      <c r="V26" s="49">
        <f t="shared" si="3"/>
        <v>1296</v>
      </c>
      <c r="W26" s="50">
        <v>0.1</v>
      </c>
      <c r="X26" s="49">
        <f t="shared" si="4"/>
        <v>5184</v>
      </c>
      <c r="Y26" s="48">
        <f t="shared" si="5"/>
        <v>0.4</v>
      </c>
      <c r="Z26" s="49">
        <f t="shared" si="6"/>
        <v>2592</v>
      </c>
      <c r="AA26" s="48">
        <v>0.2</v>
      </c>
      <c r="AB26" s="49">
        <f t="shared" si="7"/>
        <v>2592</v>
      </c>
      <c r="AC26" s="48">
        <v>0.2</v>
      </c>
      <c r="AD26" s="49">
        <f t="shared" si="8"/>
        <v>6480</v>
      </c>
      <c r="AE26" s="50">
        <v>0.5</v>
      </c>
    </row>
    <row r="27" s="2" customFormat="1" ht="67" customHeight="1" spans="1:31">
      <c r="A27" s="23">
        <v>21</v>
      </c>
      <c r="B27" s="24" t="s">
        <v>104</v>
      </c>
      <c r="C27" s="24" t="s">
        <v>105</v>
      </c>
      <c r="D27" s="24" t="s">
        <v>112</v>
      </c>
      <c r="E27" s="24" t="s">
        <v>112</v>
      </c>
      <c r="F27" s="24" t="s">
        <v>33</v>
      </c>
      <c r="G27" s="24" t="s">
        <v>107</v>
      </c>
      <c r="H27" s="24" t="s">
        <v>108</v>
      </c>
      <c r="I27" s="24" t="s">
        <v>108</v>
      </c>
      <c r="J27" s="24" t="s">
        <v>42</v>
      </c>
      <c r="K27" s="24" t="s">
        <v>42</v>
      </c>
      <c r="L27" s="35" t="s">
        <v>109</v>
      </c>
      <c r="M27" s="24" t="s">
        <v>110</v>
      </c>
      <c r="N27" s="24" t="s">
        <v>111</v>
      </c>
      <c r="O27" s="25">
        <v>20</v>
      </c>
      <c r="P27" s="25">
        <v>9000</v>
      </c>
      <c r="Q27" s="48">
        <v>0.08</v>
      </c>
      <c r="R27" s="49">
        <f t="shared" si="0"/>
        <v>720</v>
      </c>
      <c r="S27" s="49">
        <f t="shared" si="1"/>
        <v>14400</v>
      </c>
      <c r="T27" s="49">
        <f t="shared" si="2"/>
        <v>0</v>
      </c>
      <c r="U27" s="48">
        <v>0</v>
      </c>
      <c r="V27" s="49">
        <f t="shared" si="3"/>
        <v>1440</v>
      </c>
      <c r="W27" s="50">
        <v>0.1</v>
      </c>
      <c r="X27" s="49">
        <f t="shared" si="4"/>
        <v>5760</v>
      </c>
      <c r="Y27" s="48">
        <f t="shared" si="5"/>
        <v>0.4</v>
      </c>
      <c r="Z27" s="49">
        <f t="shared" si="6"/>
        <v>2880</v>
      </c>
      <c r="AA27" s="48">
        <v>0.2</v>
      </c>
      <c r="AB27" s="49">
        <f t="shared" si="7"/>
        <v>2880</v>
      </c>
      <c r="AC27" s="48">
        <v>0.2</v>
      </c>
      <c r="AD27" s="49">
        <f t="shared" si="8"/>
        <v>7200</v>
      </c>
      <c r="AE27" s="50">
        <v>0.5</v>
      </c>
    </row>
    <row r="28" s="2" customFormat="1" ht="67" customHeight="1" spans="1:31">
      <c r="A28" s="23">
        <v>22</v>
      </c>
      <c r="B28" s="24" t="s">
        <v>104</v>
      </c>
      <c r="C28" s="24" t="s">
        <v>105</v>
      </c>
      <c r="D28" s="24" t="s">
        <v>112</v>
      </c>
      <c r="E28" s="24" t="s">
        <v>112</v>
      </c>
      <c r="F28" s="24" t="s">
        <v>33</v>
      </c>
      <c r="G28" s="24" t="s">
        <v>113</v>
      </c>
      <c r="H28" s="24" t="s">
        <v>114</v>
      </c>
      <c r="I28" s="24" t="s">
        <v>114</v>
      </c>
      <c r="J28" s="24" t="s">
        <v>51</v>
      </c>
      <c r="K28" s="24" t="s">
        <v>51</v>
      </c>
      <c r="L28" s="35" t="s">
        <v>115</v>
      </c>
      <c r="M28" s="24" t="s">
        <v>116</v>
      </c>
      <c r="N28" s="24" t="s">
        <v>117</v>
      </c>
      <c r="O28" s="25">
        <v>43.5</v>
      </c>
      <c r="P28" s="25">
        <v>9000</v>
      </c>
      <c r="Q28" s="48">
        <v>0.08</v>
      </c>
      <c r="R28" s="49">
        <f t="shared" ref="R28:R33" si="9">ROUND(S28/O28,2)</f>
        <v>720</v>
      </c>
      <c r="S28" s="49">
        <f t="shared" ref="S28:S33" si="10">ROUND(O28*P28*Q28,2)</f>
        <v>31320</v>
      </c>
      <c r="T28" s="49">
        <f t="shared" ref="T28:T33" si="11">ROUND(S28*U28,2)</f>
        <v>0</v>
      </c>
      <c r="U28" s="48">
        <v>0</v>
      </c>
      <c r="V28" s="49">
        <f t="shared" ref="V28:V33" si="12">ROUND(S28*W28,2)</f>
        <v>3132</v>
      </c>
      <c r="W28" s="50">
        <v>0.1</v>
      </c>
      <c r="X28" s="49">
        <f t="shared" ref="X28:X33" si="13">Z28+AB28</f>
        <v>12528</v>
      </c>
      <c r="Y28" s="48">
        <f t="shared" ref="Y28:Y33" si="14">AA28+AC28</f>
        <v>0.4</v>
      </c>
      <c r="Z28" s="49">
        <f t="shared" ref="Z28:Z33" si="15">ROUND(S28*AA28,2)</f>
        <v>6264</v>
      </c>
      <c r="AA28" s="48">
        <v>0.2</v>
      </c>
      <c r="AB28" s="49">
        <f t="shared" ref="AB28:AB33" si="16">ROUND(S28*AC28,2)</f>
        <v>6264</v>
      </c>
      <c r="AC28" s="48">
        <v>0.2</v>
      </c>
      <c r="AD28" s="49">
        <f t="shared" ref="AD28:AD33" si="17">S28*AE28</f>
        <v>15660</v>
      </c>
      <c r="AE28" s="50">
        <v>0.5</v>
      </c>
    </row>
    <row r="29" s="2" customFormat="1" ht="67" customHeight="1" spans="1:31">
      <c r="A29" s="23">
        <v>23</v>
      </c>
      <c r="B29" s="24" t="s">
        <v>104</v>
      </c>
      <c r="C29" s="24" t="s">
        <v>105</v>
      </c>
      <c r="D29" s="24" t="s">
        <v>112</v>
      </c>
      <c r="E29" s="24" t="s">
        <v>112</v>
      </c>
      <c r="F29" s="24" t="s">
        <v>33</v>
      </c>
      <c r="G29" s="24" t="s">
        <v>118</v>
      </c>
      <c r="H29" s="24" t="s">
        <v>119</v>
      </c>
      <c r="I29" s="24" t="s">
        <v>119</v>
      </c>
      <c r="J29" s="24" t="s">
        <v>70</v>
      </c>
      <c r="K29" s="24" t="s">
        <v>70</v>
      </c>
      <c r="L29" s="35" t="s">
        <v>115</v>
      </c>
      <c r="M29" s="24" t="s">
        <v>110</v>
      </c>
      <c r="N29" s="24" t="s">
        <v>111</v>
      </c>
      <c r="O29" s="25">
        <v>63.75</v>
      </c>
      <c r="P29" s="25">
        <v>9000</v>
      </c>
      <c r="Q29" s="48">
        <v>0.08</v>
      </c>
      <c r="R29" s="49">
        <f t="shared" si="9"/>
        <v>720</v>
      </c>
      <c r="S29" s="49">
        <f t="shared" si="10"/>
        <v>45900</v>
      </c>
      <c r="T29" s="49">
        <f t="shared" si="11"/>
        <v>0</v>
      </c>
      <c r="U29" s="48">
        <v>0</v>
      </c>
      <c r="V29" s="49">
        <f t="shared" si="12"/>
        <v>4590</v>
      </c>
      <c r="W29" s="50">
        <v>0.1</v>
      </c>
      <c r="X29" s="49">
        <f t="shared" si="13"/>
        <v>18360</v>
      </c>
      <c r="Y29" s="48">
        <f t="shared" si="14"/>
        <v>0.4</v>
      </c>
      <c r="Z29" s="49">
        <f t="shared" si="15"/>
        <v>9180</v>
      </c>
      <c r="AA29" s="48">
        <v>0.2</v>
      </c>
      <c r="AB29" s="49">
        <f t="shared" si="16"/>
        <v>9180</v>
      </c>
      <c r="AC29" s="48">
        <v>0.2</v>
      </c>
      <c r="AD29" s="49">
        <f t="shared" si="17"/>
        <v>22950</v>
      </c>
      <c r="AE29" s="50">
        <v>0.5</v>
      </c>
    </row>
    <row r="30" s="2" customFormat="1" ht="67" customHeight="1" spans="1:31">
      <c r="A30" s="23">
        <v>24</v>
      </c>
      <c r="B30" s="24" t="s">
        <v>104</v>
      </c>
      <c r="C30" s="24" t="s">
        <v>105</v>
      </c>
      <c r="D30" s="24" t="s">
        <v>106</v>
      </c>
      <c r="E30" s="24" t="s">
        <v>106</v>
      </c>
      <c r="F30" s="24" t="s">
        <v>33</v>
      </c>
      <c r="G30" s="24" t="s">
        <v>120</v>
      </c>
      <c r="H30" s="24" t="s">
        <v>121</v>
      </c>
      <c r="I30" s="24" t="s">
        <v>121</v>
      </c>
      <c r="J30" s="24" t="s">
        <v>122</v>
      </c>
      <c r="K30" s="24" t="s">
        <v>122</v>
      </c>
      <c r="L30" s="35" t="s">
        <v>116</v>
      </c>
      <c r="M30" s="24" t="s">
        <v>110</v>
      </c>
      <c r="N30" s="24" t="s">
        <v>111</v>
      </c>
      <c r="O30" s="25">
        <v>38</v>
      </c>
      <c r="P30" s="25">
        <v>9000</v>
      </c>
      <c r="Q30" s="48">
        <v>0.08</v>
      </c>
      <c r="R30" s="49">
        <f t="shared" si="9"/>
        <v>720</v>
      </c>
      <c r="S30" s="49">
        <f t="shared" si="10"/>
        <v>27360</v>
      </c>
      <c r="T30" s="49">
        <f t="shared" si="11"/>
        <v>0</v>
      </c>
      <c r="U30" s="48">
        <v>0</v>
      </c>
      <c r="V30" s="49">
        <f t="shared" si="12"/>
        <v>2736</v>
      </c>
      <c r="W30" s="50">
        <v>0.1</v>
      </c>
      <c r="X30" s="49">
        <f t="shared" si="13"/>
        <v>10944</v>
      </c>
      <c r="Y30" s="48">
        <f t="shared" si="14"/>
        <v>0.4</v>
      </c>
      <c r="Z30" s="49">
        <f t="shared" si="15"/>
        <v>5472</v>
      </c>
      <c r="AA30" s="48">
        <v>0.2</v>
      </c>
      <c r="AB30" s="49">
        <f t="shared" si="16"/>
        <v>5472</v>
      </c>
      <c r="AC30" s="48">
        <v>0.2</v>
      </c>
      <c r="AD30" s="49">
        <f t="shared" si="17"/>
        <v>13680</v>
      </c>
      <c r="AE30" s="50">
        <v>0.5</v>
      </c>
    </row>
    <row r="31" s="2" customFormat="1" ht="67" customHeight="1" spans="1:31">
      <c r="A31" s="23">
        <v>25</v>
      </c>
      <c r="B31" s="24" t="s">
        <v>104</v>
      </c>
      <c r="C31" s="24" t="s">
        <v>105</v>
      </c>
      <c r="D31" s="24" t="s">
        <v>112</v>
      </c>
      <c r="E31" s="24" t="s">
        <v>112</v>
      </c>
      <c r="F31" s="24" t="s">
        <v>33</v>
      </c>
      <c r="G31" s="24" t="s">
        <v>120</v>
      </c>
      <c r="H31" s="24" t="s">
        <v>121</v>
      </c>
      <c r="I31" s="24" t="s">
        <v>121</v>
      </c>
      <c r="J31" s="24" t="s">
        <v>122</v>
      </c>
      <c r="K31" s="24" t="s">
        <v>122</v>
      </c>
      <c r="L31" s="35" t="s">
        <v>116</v>
      </c>
      <c r="M31" s="24" t="s">
        <v>110</v>
      </c>
      <c r="N31" s="24" t="s">
        <v>111</v>
      </c>
      <c r="O31" s="25">
        <v>40</v>
      </c>
      <c r="P31" s="25">
        <v>9000</v>
      </c>
      <c r="Q31" s="48">
        <v>0.08</v>
      </c>
      <c r="R31" s="49">
        <f t="shared" si="9"/>
        <v>720</v>
      </c>
      <c r="S31" s="49">
        <f t="shared" si="10"/>
        <v>28800</v>
      </c>
      <c r="T31" s="49">
        <f t="shared" si="11"/>
        <v>0</v>
      </c>
      <c r="U31" s="48">
        <v>0</v>
      </c>
      <c r="V31" s="49">
        <f t="shared" si="12"/>
        <v>2880</v>
      </c>
      <c r="W31" s="50">
        <v>0.1</v>
      </c>
      <c r="X31" s="49">
        <f t="shared" si="13"/>
        <v>11520</v>
      </c>
      <c r="Y31" s="48">
        <f t="shared" si="14"/>
        <v>0.4</v>
      </c>
      <c r="Z31" s="49">
        <f t="shared" si="15"/>
        <v>5760</v>
      </c>
      <c r="AA31" s="48">
        <v>0.2</v>
      </c>
      <c r="AB31" s="49">
        <f t="shared" si="16"/>
        <v>5760</v>
      </c>
      <c r="AC31" s="48">
        <v>0.2</v>
      </c>
      <c r="AD31" s="49">
        <f t="shared" si="17"/>
        <v>14400</v>
      </c>
      <c r="AE31" s="50">
        <v>0.5</v>
      </c>
    </row>
    <row r="32" s="2" customFormat="1" ht="67" customHeight="1" spans="1:31">
      <c r="A32" s="23">
        <v>26</v>
      </c>
      <c r="B32" s="24" t="s">
        <v>104</v>
      </c>
      <c r="C32" s="24" t="s">
        <v>105</v>
      </c>
      <c r="D32" s="24" t="s">
        <v>106</v>
      </c>
      <c r="E32" s="24" t="s">
        <v>106</v>
      </c>
      <c r="F32" s="24" t="s">
        <v>33</v>
      </c>
      <c r="G32" s="24" t="s">
        <v>123</v>
      </c>
      <c r="H32" s="24" t="s">
        <v>124</v>
      </c>
      <c r="I32" s="24" t="s">
        <v>124</v>
      </c>
      <c r="J32" s="24" t="s">
        <v>51</v>
      </c>
      <c r="K32" s="24" t="s">
        <v>51</v>
      </c>
      <c r="L32" s="35" t="s">
        <v>116</v>
      </c>
      <c r="M32" s="24" t="s">
        <v>110</v>
      </c>
      <c r="N32" s="24" t="s">
        <v>111</v>
      </c>
      <c r="O32" s="25">
        <v>32.02</v>
      </c>
      <c r="P32" s="25">
        <v>9000</v>
      </c>
      <c r="Q32" s="48">
        <v>0.08</v>
      </c>
      <c r="R32" s="49">
        <f t="shared" si="9"/>
        <v>720</v>
      </c>
      <c r="S32" s="49">
        <f t="shared" si="10"/>
        <v>23054.4</v>
      </c>
      <c r="T32" s="49">
        <f t="shared" si="11"/>
        <v>0</v>
      </c>
      <c r="U32" s="48">
        <v>0</v>
      </c>
      <c r="V32" s="49">
        <f t="shared" si="12"/>
        <v>2305.44</v>
      </c>
      <c r="W32" s="50">
        <v>0.1</v>
      </c>
      <c r="X32" s="49">
        <f t="shared" si="13"/>
        <v>9221.76</v>
      </c>
      <c r="Y32" s="48">
        <f t="shared" si="14"/>
        <v>0.4</v>
      </c>
      <c r="Z32" s="49">
        <f t="shared" si="15"/>
        <v>4610.88</v>
      </c>
      <c r="AA32" s="48">
        <v>0.2</v>
      </c>
      <c r="AB32" s="49">
        <f t="shared" si="16"/>
        <v>4610.88</v>
      </c>
      <c r="AC32" s="48">
        <v>0.2</v>
      </c>
      <c r="AD32" s="49">
        <f t="shared" si="17"/>
        <v>11527.2</v>
      </c>
      <c r="AE32" s="50">
        <v>0.5</v>
      </c>
    </row>
    <row r="33" s="2" customFormat="1" ht="67" customHeight="1" spans="1:31">
      <c r="A33" s="23">
        <v>27</v>
      </c>
      <c r="B33" s="24" t="s">
        <v>104</v>
      </c>
      <c r="C33" s="24" t="s">
        <v>105</v>
      </c>
      <c r="D33" s="24" t="s">
        <v>112</v>
      </c>
      <c r="E33" s="24" t="s">
        <v>112</v>
      </c>
      <c r="F33" s="24" t="s">
        <v>33</v>
      </c>
      <c r="G33" s="24" t="s">
        <v>123</v>
      </c>
      <c r="H33" s="24" t="s">
        <v>124</v>
      </c>
      <c r="I33" s="24" t="s">
        <v>124</v>
      </c>
      <c r="J33" s="24" t="s">
        <v>51</v>
      </c>
      <c r="K33" s="24" t="s">
        <v>51</v>
      </c>
      <c r="L33" s="35" t="s">
        <v>116</v>
      </c>
      <c r="M33" s="24" t="s">
        <v>110</v>
      </c>
      <c r="N33" s="24" t="s">
        <v>111</v>
      </c>
      <c r="O33" s="25">
        <v>42.02</v>
      </c>
      <c r="P33" s="25">
        <v>9000</v>
      </c>
      <c r="Q33" s="48">
        <v>0.08</v>
      </c>
      <c r="R33" s="49">
        <f t="shared" si="9"/>
        <v>720</v>
      </c>
      <c r="S33" s="49">
        <f t="shared" si="10"/>
        <v>30254.4</v>
      </c>
      <c r="T33" s="49">
        <f t="shared" si="11"/>
        <v>0</v>
      </c>
      <c r="U33" s="48">
        <v>0</v>
      </c>
      <c r="V33" s="49">
        <f t="shared" si="12"/>
        <v>3025.44</v>
      </c>
      <c r="W33" s="50">
        <v>0.1</v>
      </c>
      <c r="X33" s="49">
        <f t="shared" si="13"/>
        <v>12101.76</v>
      </c>
      <c r="Y33" s="48">
        <f t="shared" si="14"/>
        <v>0.4</v>
      </c>
      <c r="Z33" s="49">
        <f t="shared" si="15"/>
        <v>6050.88</v>
      </c>
      <c r="AA33" s="48">
        <v>0.2</v>
      </c>
      <c r="AB33" s="49">
        <f t="shared" si="16"/>
        <v>6050.88</v>
      </c>
      <c r="AC33" s="48">
        <v>0.2</v>
      </c>
      <c r="AD33" s="49">
        <f t="shared" si="17"/>
        <v>15127.2</v>
      </c>
      <c r="AE33" s="50">
        <v>0.5</v>
      </c>
    </row>
    <row r="34" s="2" customFormat="1" ht="67" customHeight="1" spans="1:31">
      <c r="A34" s="23">
        <v>28</v>
      </c>
      <c r="B34" s="24" t="s">
        <v>104</v>
      </c>
      <c r="C34" s="24" t="s">
        <v>105</v>
      </c>
      <c r="D34" s="24" t="s">
        <v>106</v>
      </c>
      <c r="E34" s="24" t="s">
        <v>106</v>
      </c>
      <c r="F34" s="24" t="s">
        <v>33</v>
      </c>
      <c r="G34" s="24" t="s">
        <v>125</v>
      </c>
      <c r="H34" s="24" t="s">
        <v>126</v>
      </c>
      <c r="I34" s="24" t="s">
        <v>126</v>
      </c>
      <c r="J34" s="24" t="s">
        <v>51</v>
      </c>
      <c r="K34" s="24" t="s">
        <v>51</v>
      </c>
      <c r="L34" s="35" t="s">
        <v>82</v>
      </c>
      <c r="M34" s="24" t="s">
        <v>127</v>
      </c>
      <c r="N34" s="24" t="s">
        <v>128</v>
      </c>
      <c r="O34" s="25">
        <v>15</v>
      </c>
      <c r="P34" s="25">
        <v>9000</v>
      </c>
      <c r="Q34" s="48">
        <v>0.08</v>
      </c>
      <c r="R34" s="49">
        <f t="shared" ref="R34:R40" si="18">ROUND(S34/O34,2)</f>
        <v>720</v>
      </c>
      <c r="S34" s="49">
        <f t="shared" ref="S34:S40" si="19">ROUND(O34*P34*Q34,2)</f>
        <v>10800</v>
      </c>
      <c r="T34" s="49">
        <f t="shared" ref="T34:T40" si="20">ROUND(S34*U34,2)</f>
        <v>0</v>
      </c>
      <c r="U34" s="48">
        <v>0</v>
      </c>
      <c r="V34" s="49">
        <f t="shared" ref="V34:V40" si="21">ROUND(S34*W34,2)</f>
        <v>1080</v>
      </c>
      <c r="W34" s="50">
        <v>0.1</v>
      </c>
      <c r="X34" s="49">
        <f t="shared" ref="X34:X40" si="22">Z34+AB34</f>
        <v>4320</v>
      </c>
      <c r="Y34" s="48">
        <f t="shared" ref="Y34:Y40" si="23">AA34+AC34</f>
        <v>0.4</v>
      </c>
      <c r="Z34" s="49">
        <f t="shared" ref="Z34:Z40" si="24">ROUND(S34*AA34,2)</f>
        <v>2160</v>
      </c>
      <c r="AA34" s="48">
        <v>0.2</v>
      </c>
      <c r="AB34" s="49">
        <f t="shared" ref="AB34:AB40" si="25">ROUND(S34*AC34,2)</f>
        <v>2160</v>
      </c>
      <c r="AC34" s="48">
        <v>0.2</v>
      </c>
      <c r="AD34" s="49">
        <f t="shared" ref="AD34:AD40" si="26">S34*AE34</f>
        <v>5400</v>
      </c>
      <c r="AE34" s="50">
        <v>0.5</v>
      </c>
    </row>
    <row r="35" s="2" customFormat="1" ht="67" customHeight="1" spans="1:31">
      <c r="A35" s="23">
        <v>29</v>
      </c>
      <c r="B35" s="24" t="s">
        <v>104</v>
      </c>
      <c r="C35" s="24" t="s">
        <v>105</v>
      </c>
      <c r="D35" s="24" t="s">
        <v>106</v>
      </c>
      <c r="E35" s="24" t="s">
        <v>106</v>
      </c>
      <c r="F35" s="24" t="s">
        <v>33</v>
      </c>
      <c r="G35" s="24" t="s">
        <v>129</v>
      </c>
      <c r="H35" s="24" t="s">
        <v>130</v>
      </c>
      <c r="I35" s="24" t="s">
        <v>130</v>
      </c>
      <c r="J35" s="24" t="s">
        <v>51</v>
      </c>
      <c r="K35" s="24" t="s">
        <v>51</v>
      </c>
      <c r="L35" s="35" t="s">
        <v>82</v>
      </c>
      <c r="M35" s="24" t="s">
        <v>127</v>
      </c>
      <c r="N35" s="24" t="s">
        <v>128</v>
      </c>
      <c r="O35" s="25">
        <v>57</v>
      </c>
      <c r="P35" s="25">
        <v>9000</v>
      </c>
      <c r="Q35" s="48">
        <v>0.08</v>
      </c>
      <c r="R35" s="49">
        <f t="shared" si="18"/>
        <v>720</v>
      </c>
      <c r="S35" s="49">
        <f t="shared" si="19"/>
        <v>41040</v>
      </c>
      <c r="T35" s="49">
        <f t="shared" si="20"/>
        <v>0</v>
      </c>
      <c r="U35" s="48">
        <v>0</v>
      </c>
      <c r="V35" s="49">
        <f t="shared" si="21"/>
        <v>4104</v>
      </c>
      <c r="W35" s="50">
        <v>0.1</v>
      </c>
      <c r="X35" s="49">
        <f t="shared" si="22"/>
        <v>16416</v>
      </c>
      <c r="Y35" s="48">
        <f t="shared" si="23"/>
        <v>0.4</v>
      </c>
      <c r="Z35" s="49">
        <f t="shared" si="24"/>
        <v>8208</v>
      </c>
      <c r="AA35" s="48">
        <v>0.2</v>
      </c>
      <c r="AB35" s="49">
        <f t="shared" si="25"/>
        <v>8208</v>
      </c>
      <c r="AC35" s="48">
        <v>0.2</v>
      </c>
      <c r="AD35" s="49">
        <f t="shared" si="26"/>
        <v>20520</v>
      </c>
      <c r="AE35" s="50">
        <v>0.5</v>
      </c>
    </row>
    <row r="36" s="2" customFormat="1" ht="67" customHeight="1" spans="1:31">
      <c r="A36" s="23">
        <v>30</v>
      </c>
      <c r="B36" s="24" t="s">
        <v>104</v>
      </c>
      <c r="C36" s="24" t="s">
        <v>105</v>
      </c>
      <c r="D36" s="24" t="s">
        <v>112</v>
      </c>
      <c r="E36" s="24" t="s">
        <v>112</v>
      </c>
      <c r="F36" s="24" t="s">
        <v>33</v>
      </c>
      <c r="G36" s="24" t="s">
        <v>129</v>
      </c>
      <c r="H36" s="24" t="s">
        <v>130</v>
      </c>
      <c r="I36" s="24" t="s">
        <v>130</v>
      </c>
      <c r="J36" s="24" t="s">
        <v>51</v>
      </c>
      <c r="K36" s="24" t="s">
        <v>51</v>
      </c>
      <c r="L36" s="35" t="s">
        <v>82</v>
      </c>
      <c r="M36" s="24" t="s">
        <v>127</v>
      </c>
      <c r="N36" s="24" t="s">
        <v>128</v>
      </c>
      <c r="O36" s="25">
        <v>20</v>
      </c>
      <c r="P36" s="25">
        <v>9000</v>
      </c>
      <c r="Q36" s="48">
        <v>0.08</v>
      </c>
      <c r="R36" s="49">
        <f t="shared" si="18"/>
        <v>720</v>
      </c>
      <c r="S36" s="49">
        <f t="shared" si="19"/>
        <v>14400</v>
      </c>
      <c r="T36" s="49">
        <f t="shared" si="20"/>
        <v>0</v>
      </c>
      <c r="U36" s="48">
        <v>0</v>
      </c>
      <c r="V36" s="49">
        <f t="shared" si="21"/>
        <v>1440</v>
      </c>
      <c r="W36" s="50">
        <v>0.1</v>
      </c>
      <c r="X36" s="49">
        <f t="shared" si="22"/>
        <v>5760</v>
      </c>
      <c r="Y36" s="48">
        <f t="shared" si="23"/>
        <v>0.4</v>
      </c>
      <c r="Z36" s="49">
        <f t="shared" si="24"/>
        <v>2880</v>
      </c>
      <c r="AA36" s="48">
        <v>0.2</v>
      </c>
      <c r="AB36" s="49">
        <f t="shared" si="25"/>
        <v>2880</v>
      </c>
      <c r="AC36" s="48">
        <v>0.2</v>
      </c>
      <c r="AD36" s="49">
        <f t="shared" si="26"/>
        <v>7200</v>
      </c>
      <c r="AE36" s="50">
        <v>0.5</v>
      </c>
    </row>
    <row r="37" s="2" customFormat="1" ht="67" customHeight="1" spans="1:31">
      <c r="A37" s="23">
        <v>31</v>
      </c>
      <c r="B37" s="24" t="s">
        <v>104</v>
      </c>
      <c r="C37" s="24" t="s">
        <v>105</v>
      </c>
      <c r="D37" s="24" t="s">
        <v>106</v>
      </c>
      <c r="E37" s="24" t="s">
        <v>106</v>
      </c>
      <c r="F37" s="24" t="s">
        <v>33</v>
      </c>
      <c r="G37" s="24" t="s">
        <v>131</v>
      </c>
      <c r="H37" s="24" t="s">
        <v>132</v>
      </c>
      <c r="I37" s="24" t="s">
        <v>132</v>
      </c>
      <c r="J37" s="24" t="s">
        <v>51</v>
      </c>
      <c r="K37" s="24" t="s">
        <v>51</v>
      </c>
      <c r="L37" s="35" t="s">
        <v>133</v>
      </c>
      <c r="M37" s="24" t="s">
        <v>134</v>
      </c>
      <c r="N37" s="24" t="s">
        <v>135</v>
      </c>
      <c r="O37" s="25">
        <v>15</v>
      </c>
      <c r="P37" s="25">
        <v>9000</v>
      </c>
      <c r="Q37" s="48">
        <v>0.08</v>
      </c>
      <c r="R37" s="49">
        <f t="shared" si="18"/>
        <v>720</v>
      </c>
      <c r="S37" s="49">
        <f t="shared" si="19"/>
        <v>10800</v>
      </c>
      <c r="T37" s="49">
        <f t="shared" si="20"/>
        <v>0</v>
      </c>
      <c r="U37" s="48">
        <v>0</v>
      </c>
      <c r="V37" s="49">
        <f t="shared" si="21"/>
        <v>1080</v>
      </c>
      <c r="W37" s="50">
        <v>0.1</v>
      </c>
      <c r="X37" s="49">
        <f t="shared" si="22"/>
        <v>4320</v>
      </c>
      <c r="Y37" s="48">
        <f t="shared" si="23"/>
        <v>0.4</v>
      </c>
      <c r="Z37" s="49">
        <f t="shared" si="24"/>
        <v>2160</v>
      </c>
      <c r="AA37" s="48">
        <v>0.2</v>
      </c>
      <c r="AB37" s="49">
        <f t="shared" si="25"/>
        <v>2160</v>
      </c>
      <c r="AC37" s="48">
        <v>0.2</v>
      </c>
      <c r="AD37" s="49">
        <f t="shared" si="26"/>
        <v>5400</v>
      </c>
      <c r="AE37" s="50">
        <v>0.5</v>
      </c>
    </row>
    <row r="38" s="2" customFormat="1" ht="67" customHeight="1" spans="1:31">
      <c r="A38" s="23">
        <v>32</v>
      </c>
      <c r="B38" s="24" t="s">
        <v>104</v>
      </c>
      <c r="C38" s="24" t="s">
        <v>105</v>
      </c>
      <c r="D38" s="24" t="s">
        <v>112</v>
      </c>
      <c r="E38" s="24" t="s">
        <v>112</v>
      </c>
      <c r="F38" s="24" t="s">
        <v>33</v>
      </c>
      <c r="G38" s="24" t="s">
        <v>131</v>
      </c>
      <c r="H38" s="24" t="s">
        <v>132</v>
      </c>
      <c r="I38" s="24" t="s">
        <v>132</v>
      </c>
      <c r="J38" s="24" t="s">
        <v>51</v>
      </c>
      <c r="K38" s="24" t="s">
        <v>51</v>
      </c>
      <c r="L38" s="35" t="s">
        <v>133</v>
      </c>
      <c r="M38" s="24" t="s">
        <v>134</v>
      </c>
      <c r="N38" s="24" t="s">
        <v>135</v>
      </c>
      <c r="O38" s="25">
        <v>15</v>
      </c>
      <c r="P38" s="25">
        <v>9000</v>
      </c>
      <c r="Q38" s="48">
        <v>0.08</v>
      </c>
      <c r="R38" s="49">
        <f t="shared" si="18"/>
        <v>720</v>
      </c>
      <c r="S38" s="49">
        <f t="shared" si="19"/>
        <v>10800</v>
      </c>
      <c r="T38" s="49">
        <f t="shared" si="20"/>
        <v>0</v>
      </c>
      <c r="U38" s="48">
        <v>0</v>
      </c>
      <c r="V38" s="49">
        <f t="shared" si="21"/>
        <v>1080</v>
      </c>
      <c r="W38" s="50">
        <v>0.1</v>
      </c>
      <c r="X38" s="49">
        <f t="shared" si="22"/>
        <v>4320</v>
      </c>
      <c r="Y38" s="48">
        <f t="shared" si="23"/>
        <v>0.4</v>
      </c>
      <c r="Z38" s="49">
        <f t="shared" si="24"/>
        <v>2160</v>
      </c>
      <c r="AA38" s="48">
        <v>0.2</v>
      </c>
      <c r="AB38" s="49">
        <f t="shared" si="25"/>
        <v>2160</v>
      </c>
      <c r="AC38" s="48">
        <v>0.2</v>
      </c>
      <c r="AD38" s="49">
        <f t="shared" si="26"/>
        <v>5400</v>
      </c>
      <c r="AE38" s="50">
        <v>0.5</v>
      </c>
    </row>
    <row r="39" s="2" customFormat="1" ht="67" customHeight="1" spans="1:31">
      <c r="A39" s="23">
        <v>33</v>
      </c>
      <c r="B39" s="24" t="s">
        <v>104</v>
      </c>
      <c r="C39" s="24" t="s">
        <v>105</v>
      </c>
      <c r="D39" s="24" t="s">
        <v>106</v>
      </c>
      <c r="E39" s="24" t="s">
        <v>106</v>
      </c>
      <c r="F39" s="24" t="s">
        <v>33</v>
      </c>
      <c r="G39" s="24" t="s">
        <v>136</v>
      </c>
      <c r="H39" s="24" t="s">
        <v>137</v>
      </c>
      <c r="I39" s="24" t="s">
        <v>137</v>
      </c>
      <c r="J39" s="24" t="s">
        <v>51</v>
      </c>
      <c r="K39" s="24" t="s">
        <v>51</v>
      </c>
      <c r="L39" s="35" t="s">
        <v>138</v>
      </c>
      <c r="M39" s="24" t="s">
        <v>127</v>
      </c>
      <c r="N39" s="24" t="s">
        <v>128</v>
      </c>
      <c r="O39" s="25">
        <v>28.1</v>
      </c>
      <c r="P39" s="25">
        <v>9000</v>
      </c>
      <c r="Q39" s="48">
        <v>0.08</v>
      </c>
      <c r="R39" s="49">
        <f t="shared" si="18"/>
        <v>720</v>
      </c>
      <c r="S39" s="49">
        <f t="shared" si="19"/>
        <v>20232</v>
      </c>
      <c r="T39" s="49">
        <f t="shared" si="20"/>
        <v>0</v>
      </c>
      <c r="U39" s="48">
        <v>0</v>
      </c>
      <c r="V39" s="49">
        <f t="shared" si="21"/>
        <v>2023.2</v>
      </c>
      <c r="W39" s="50">
        <v>0.1</v>
      </c>
      <c r="X39" s="49">
        <f t="shared" si="22"/>
        <v>8092.8</v>
      </c>
      <c r="Y39" s="48">
        <f t="shared" si="23"/>
        <v>0.4</v>
      </c>
      <c r="Z39" s="49">
        <f t="shared" si="24"/>
        <v>4046.4</v>
      </c>
      <c r="AA39" s="48">
        <v>0.2</v>
      </c>
      <c r="AB39" s="49">
        <f t="shared" si="25"/>
        <v>4046.4</v>
      </c>
      <c r="AC39" s="48">
        <v>0.2</v>
      </c>
      <c r="AD39" s="49">
        <f t="shared" si="26"/>
        <v>10116</v>
      </c>
      <c r="AE39" s="50">
        <v>0.5</v>
      </c>
    </row>
    <row r="40" s="2" customFormat="1" ht="67" customHeight="1" spans="1:31">
      <c r="A40" s="23">
        <v>34</v>
      </c>
      <c r="B40" s="24" t="s">
        <v>104</v>
      </c>
      <c r="C40" s="24" t="s">
        <v>105</v>
      </c>
      <c r="D40" s="24" t="s">
        <v>112</v>
      </c>
      <c r="E40" s="24" t="s">
        <v>112</v>
      </c>
      <c r="F40" s="24" t="s">
        <v>33</v>
      </c>
      <c r="G40" s="24" t="s">
        <v>136</v>
      </c>
      <c r="H40" s="24" t="s">
        <v>137</v>
      </c>
      <c r="I40" s="24" t="s">
        <v>137</v>
      </c>
      <c r="J40" s="24" t="s">
        <v>51</v>
      </c>
      <c r="K40" s="24" t="s">
        <v>51</v>
      </c>
      <c r="L40" s="35" t="s">
        <v>138</v>
      </c>
      <c r="M40" s="24" t="s">
        <v>127</v>
      </c>
      <c r="N40" s="24" t="s">
        <v>128</v>
      </c>
      <c r="O40" s="25">
        <v>4</v>
      </c>
      <c r="P40" s="25">
        <v>9000</v>
      </c>
      <c r="Q40" s="48">
        <v>0.08</v>
      </c>
      <c r="R40" s="49">
        <f t="shared" si="18"/>
        <v>720</v>
      </c>
      <c r="S40" s="49">
        <f t="shared" si="19"/>
        <v>2880</v>
      </c>
      <c r="T40" s="49">
        <f t="shared" si="20"/>
        <v>0</v>
      </c>
      <c r="U40" s="48">
        <v>0</v>
      </c>
      <c r="V40" s="49">
        <f t="shared" si="21"/>
        <v>288</v>
      </c>
      <c r="W40" s="50">
        <v>0.1</v>
      </c>
      <c r="X40" s="49">
        <f t="shared" si="22"/>
        <v>1152</v>
      </c>
      <c r="Y40" s="48">
        <f t="shared" si="23"/>
        <v>0.4</v>
      </c>
      <c r="Z40" s="49">
        <f t="shared" si="24"/>
        <v>576</v>
      </c>
      <c r="AA40" s="48">
        <v>0.2</v>
      </c>
      <c r="AB40" s="49">
        <f t="shared" si="25"/>
        <v>576</v>
      </c>
      <c r="AC40" s="48">
        <v>0.2</v>
      </c>
      <c r="AD40" s="49">
        <f t="shared" si="26"/>
        <v>1440</v>
      </c>
      <c r="AE40" s="50">
        <v>0.5</v>
      </c>
    </row>
    <row r="41" s="2" customFormat="1" ht="67" customHeight="1" spans="1:31">
      <c r="A41" s="23">
        <v>35</v>
      </c>
      <c r="B41" s="24" t="s">
        <v>104</v>
      </c>
      <c r="C41" s="24" t="s">
        <v>105</v>
      </c>
      <c r="D41" s="24" t="s">
        <v>139</v>
      </c>
      <c r="E41" s="24" t="s">
        <v>139</v>
      </c>
      <c r="F41" s="24" t="s">
        <v>33</v>
      </c>
      <c r="G41" s="24" t="s">
        <v>140</v>
      </c>
      <c r="H41" s="24" t="s">
        <v>141</v>
      </c>
      <c r="I41" s="24" t="s">
        <v>141</v>
      </c>
      <c r="J41" s="24" t="s">
        <v>51</v>
      </c>
      <c r="K41" s="24" t="s">
        <v>51</v>
      </c>
      <c r="L41" s="35" t="s">
        <v>134</v>
      </c>
      <c r="M41" s="24" t="s">
        <v>127</v>
      </c>
      <c r="N41" s="24" t="s">
        <v>128</v>
      </c>
      <c r="O41" s="25">
        <v>14.5</v>
      </c>
      <c r="P41" s="25">
        <v>9000</v>
      </c>
      <c r="Q41" s="48">
        <v>0.08</v>
      </c>
      <c r="R41" s="49">
        <f t="shared" ref="R41:R46" si="27">ROUND(S41/O41,2)</f>
        <v>720</v>
      </c>
      <c r="S41" s="49">
        <f t="shared" ref="S41:S46" si="28">ROUND(O41*P41*Q41,2)</f>
        <v>10440</v>
      </c>
      <c r="T41" s="49">
        <f t="shared" ref="T41:T46" si="29">ROUND(S41*U41,2)</f>
        <v>0</v>
      </c>
      <c r="U41" s="48">
        <v>0</v>
      </c>
      <c r="V41" s="49">
        <f t="shared" ref="V41:V46" si="30">ROUND(S41*W41,2)</f>
        <v>1044</v>
      </c>
      <c r="W41" s="50">
        <v>0.1</v>
      </c>
      <c r="X41" s="49">
        <f t="shared" ref="X41:X46" si="31">Z41+AB41</f>
        <v>4176</v>
      </c>
      <c r="Y41" s="48">
        <f t="shared" ref="Y41:Y46" si="32">AA41+AC41</f>
        <v>0.4</v>
      </c>
      <c r="Z41" s="49">
        <f t="shared" ref="Z41:Z46" si="33">ROUND(S41*AA41,2)</f>
        <v>2088</v>
      </c>
      <c r="AA41" s="48">
        <v>0.2</v>
      </c>
      <c r="AB41" s="49">
        <f t="shared" ref="AB41:AB46" si="34">ROUND(S41*AC41,2)</f>
        <v>2088</v>
      </c>
      <c r="AC41" s="48">
        <v>0.2</v>
      </c>
      <c r="AD41" s="49">
        <f t="shared" ref="AD41:AD46" si="35">S41*AE41</f>
        <v>5220</v>
      </c>
      <c r="AE41" s="50">
        <v>0.5</v>
      </c>
    </row>
    <row r="42" s="2" customFormat="1" ht="67" customHeight="1" spans="1:31">
      <c r="A42" s="23">
        <v>36</v>
      </c>
      <c r="B42" s="24" t="s">
        <v>104</v>
      </c>
      <c r="C42" s="24" t="s">
        <v>105</v>
      </c>
      <c r="D42" s="24" t="s">
        <v>112</v>
      </c>
      <c r="E42" s="24" t="s">
        <v>112</v>
      </c>
      <c r="F42" s="24" t="s">
        <v>33</v>
      </c>
      <c r="G42" s="24" t="s">
        <v>140</v>
      </c>
      <c r="H42" s="24" t="s">
        <v>141</v>
      </c>
      <c r="I42" s="24" t="s">
        <v>141</v>
      </c>
      <c r="J42" s="24" t="s">
        <v>51</v>
      </c>
      <c r="K42" s="24" t="s">
        <v>51</v>
      </c>
      <c r="L42" s="35" t="s">
        <v>134</v>
      </c>
      <c r="M42" s="24" t="s">
        <v>127</v>
      </c>
      <c r="N42" s="24" t="s">
        <v>128</v>
      </c>
      <c r="O42" s="25">
        <v>14</v>
      </c>
      <c r="P42" s="25">
        <v>9000</v>
      </c>
      <c r="Q42" s="48">
        <v>0.08</v>
      </c>
      <c r="R42" s="49">
        <f t="shared" si="27"/>
        <v>720</v>
      </c>
      <c r="S42" s="49">
        <f t="shared" si="28"/>
        <v>10080</v>
      </c>
      <c r="T42" s="49">
        <f t="shared" si="29"/>
        <v>0</v>
      </c>
      <c r="U42" s="48">
        <v>0</v>
      </c>
      <c r="V42" s="49">
        <f t="shared" si="30"/>
        <v>1008</v>
      </c>
      <c r="W42" s="50">
        <v>0.1</v>
      </c>
      <c r="X42" s="49">
        <f t="shared" si="31"/>
        <v>4032</v>
      </c>
      <c r="Y42" s="48">
        <f t="shared" si="32"/>
        <v>0.4</v>
      </c>
      <c r="Z42" s="49">
        <f t="shared" si="33"/>
        <v>2016</v>
      </c>
      <c r="AA42" s="48">
        <v>0.2</v>
      </c>
      <c r="AB42" s="49">
        <f t="shared" si="34"/>
        <v>2016</v>
      </c>
      <c r="AC42" s="48">
        <v>0.2</v>
      </c>
      <c r="AD42" s="49">
        <f t="shared" si="35"/>
        <v>5040</v>
      </c>
      <c r="AE42" s="50">
        <v>0.5</v>
      </c>
    </row>
    <row r="43" s="2" customFormat="1" ht="67" customHeight="1" spans="1:31">
      <c r="A43" s="23">
        <v>37</v>
      </c>
      <c r="B43" s="24" t="s">
        <v>104</v>
      </c>
      <c r="C43" s="24" t="s">
        <v>105</v>
      </c>
      <c r="D43" s="24" t="s">
        <v>106</v>
      </c>
      <c r="E43" s="24" t="s">
        <v>106</v>
      </c>
      <c r="F43" s="24" t="s">
        <v>33</v>
      </c>
      <c r="G43" s="24" t="s">
        <v>142</v>
      </c>
      <c r="H43" s="24" t="s">
        <v>143</v>
      </c>
      <c r="I43" s="24" t="s">
        <v>143</v>
      </c>
      <c r="J43" s="24" t="s">
        <v>51</v>
      </c>
      <c r="K43" s="24" t="s">
        <v>51</v>
      </c>
      <c r="L43" s="35" t="s">
        <v>134</v>
      </c>
      <c r="M43" s="24" t="s">
        <v>127</v>
      </c>
      <c r="N43" s="24" t="s">
        <v>128</v>
      </c>
      <c r="O43" s="25">
        <v>9</v>
      </c>
      <c r="P43" s="25">
        <v>9000</v>
      </c>
      <c r="Q43" s="48">
        <v>0.08</v>
      </c>
      <c r="R43" s="49">
        <f t="shared" si="27"/>
        <v>720</v>
      </c>
      <c r="S43" s="49">
        <f t="shared" si="28"/>
        <v>6480</v>
      </c>
      <c r="T43" s="49">
        <f t="shared" si="29"/>
        <v>0</v>
      </c>
      <c r="U43" s="48">
        <v>0</v>
      </c>
      <c r="V43" s="49">
        <f t="shared" si="30"/>
        <v>648</v>
      </c>
      <c r="W43" s="50">
        <v>0.1</v>
      </c>
      <c r="X43" s="49">
        <f t="shared" si="31"/>
        <v>2592</v>
      </c>
      <c r="Y43" s="48">
        <f t="shared" si="32"/>
        <v>0.4</v>
      </c>
      <c r="Z43" s="49">
        <f t="shared" si="33"/>
        <v>1296</v>
      </c>
      <c r="AA43" s="48">
        <v>0.2</v>
      </c>
      <c r="AB43" s="49">
        <f t="shared" si="34"/>
        <v>1296</v>
      </c>
      <c r="AC43" s="48">
        <v>0.2</v>
      </c>
      <c r="AD43" s="49">
        <f t="shared" si="35"/>
        <v>3240</v>
      </c>
      <c r="AE43" s="50">
        <v>0.5</v>
      </c>
    </row>
    <row r="44" s="2" customFormat="1" ht="67" customHeight="1" spans="1:31">
      <c r="A44" s="23">
        <v>38</v>
      </c>
      <c r="B44" s="24" t="s">
        <v>104</v>
      </c>
      <c r="C44" s="24" t="s">
        <v>105</v>
      </c>
      <c r="D44" s="24" t="s">
        <v>112</v>
      </c>
      <c r="E44" s="24" t="s">
        <v>112</v>
      </c>
      <c r="F44" s="24" t="s">
        <v>33</v>
      </c>
      <c r="G44" s="24" t="s">
        <v>142</v>
      </c>
      <c r="H44" s="24" t="s">
        <v>143</v>
      </c>
      <c r="I44" s="24" t="s">
        <v>143</v>
      </c>
      <c r="J44" s="24" t="s">
        <v>51</v>
      </c>
      <c r="K44" s="24" t="s">
        <v>51</v>
      </c>
      <c r="L44" s="35" t="s">
        <v>134</v>
      </c>
      <c r="M44" s="24" t="s">
        <v>127</v>
      </c>
      <c r="N44" s="24" t="s">
        <v>128</v>
      </c>
      <c r="O44" s="25">
        <v>6</v>
      </c>
      <c r="P44" s="25">
        <v>9000</v>
      </c>
      <c r="Q44" s="48">
        <v>0.08</v>
      </c>
      <c r="R44" s="49">
        <f t="shared" si="27"/>
        <v>720</v>
      </c>
      <c r="S44" s="49">
        <f t="shared" si="28"/>
        <v>4320</v>
      </c>
      <c r="T44" s="49">
        <f t="shared" si="29"/>
        <v>0</v>
      </c>
      <c r="U44" s="48">
        <v>0</v>
      </c>
      <c r="V44" s="49">
        <f t="shared" si="30"/>
        <v>432</v>
      </c>
      <c r="W44" s="50">
        <v>0.1</v>
      </c>
      <c r="X44" s="49">
        <f t="shared" si="31"/>
        <v>1728</v>
      </c>
      <c r="Y44" s="48">
        <f t="shared" si="32"/>
        <v>0.4</v>
      </c>
      <c r="Z44" s="49">
        <f t="shared" si="33"/>
        <v>864</v>
      </c>
      <c r="AA44" s="48">
        <v>0.2</v>
      </c>
      <c r="AB44" s="49">
        <f t="shared" si="34"/>
        <v>864</v>
      </c>
      <c r="AC44" s="48">
        <v>0.2</v>
      </c>
      <c r="AD44" s="49">
        <f t="shared" si="35"/>
        <v>2160</v>
      </c>
      <c r="AE44" s="50">
        <v>0.5</v>
      </c>
    </row>
    <row r="45" s="2" customFormat="1" ht="67" customHeight="1" spans="1:31">
      <c r="A45" s="23">
        <v>39</v>
      </c>
      <c r="B45" s="24" t="s">
        <v>104</v>
      </c>
      <c r="C45" s="24" t="s">
        <v>105</v>
      </c>
      <c r="D45" s="24" t="s">
        <v>106</v>
      </c>
      <c r="E45" s="24" t="s">
        <v>106</v>
      </c>
      <c r="F45" s="24" t="s">
        <v>33</v>
      </c>
      <c r="G45" s="24" t="s">
        <v>144</v>
      </c>
      <c r="H45" s="24" t="s">
        <v>145</v>
      </c>
      <c r="I45" s="24" t="s">
        <v>145</v>
      </c>
      <c r="J45" s="24" t="s">
        <v>51</v>
      </c>
      <c r="K45" s="24" t="s">
        <v>51</v>
      </c>
      <c r="L45" s="35" t="s">
        <v>102</v>
      </c>
      <c r="M45" s="24" t="s">
        <v>127</v>
      </c>
      <c r="N45" s="24" t="s">
        <v>128</v>
      </c>
      <c r="O45" s="25">
        <v>43.8</v>
      </c>
      <c r="P45" s="25">
        <v>9000</v>
      </c>
      <c r="Q45" s="48">
        <v>0.08</v>
      </c>
      <c r="R45" s="49">
        <f t="shared" si="27"/>
        <v>720</v>
      </c>
      <c r="S45" s="49">
        <f t="shared" si="28"/>
        <v>31536</v>
      </c>
      <c r="T45" s="49">
        <f t="shared" si="29"/>
        <v>0</v>
      </c>
      <c r="U45" s="48">
        <v>0</v>
      </c>
      <c r="V45" s="49">
        <f t="shared" si="30"/>
        <v>3153.6</v>
      </c>
      <c r="W45" s="50">
        <v>0.1</v>
      </c>
      <c r="X45" s="49">
        <f t="shared" si="31"/>
        <v>12614.4</v>
      </c>
      <c r="Y45" s="48">
        <f t="shared" si="32"/>
        <v>0.4</v>
      </c>
      <c r="Z45" s="49">
        <f t="shared" si="33"/>
        <v>6307.2</v>
      </c>
      <c r="AA45" s="48">
        <v>0.2</v>
      </c>
      <c r="AB45" s="49">
        <f t="shared" si="34"/>
        <v>6307.2</v>
      </c>
      <c r="AC45" s="48">
        <v>0.2</v>
      </c>
      <c r="AD45" s="49">
        <f t="shared" si="35"/>
        <v>15768</v>
      </c>
      <c r="AE45" s="50">
        <v>0.5</v>
      </c>
    </row>
    <row r="46" s="2" customFormat="1" ht="67" customHeight="1" spans="1:31">
      <c r="A46" s="23">
        <v>40</v>
      </c>
      <c r="B46" s="24" t="s">
        <v>104</v>
      </c>
      <c r="C46" s="24" t="s">
        <v>105</v>
      </c>
      <c r="D46" s="24" t="s">
        <v>112</v>
      </c>
      <c r="E46" s="24" t="s">
        <v>112</v>
      </c>
      <c r="F46" s="24" t="s">
        <v>33</v>
      </c>
      <c r="G46" s="24" t="s">
        <v>144</v>
      </c>
      <c r="H46" s="24" t="s">
        <v>145</v>
      </c>
      <c r="I46" s="24" t="s">
        <v>145</v>
      </c>
      <c r="J46" s="24" t="s">
        <v>51</v>
      </c>
      <c r="K46" s="24" t="s">
        <v>51</v>
      </c>
      <c r="L46" s="35" t="s">
        <v>102</v>
      </c>
      <c r="M46" s="24" t="s">
        <v>127</v>
      </c>
      <c r="N46" s="24" t="s">
        <v>128</v>
      </c>
      <c r="O46" s="25">
        <v>50</v>
      </c>
      <c r="P46" s="25">
        <v>9000</v>
      </c>
      <c r="Q46" s="48">
        <v>0.08</v>
      </c>
      <c r="R46" s="49">
        <f t="shared" si="27"/>
        <v>720</v>
      </c>
      <c r="S46" s="49">
        <f t="shared" si="28"/>
        <v>36000</v>
      </c>
      <c r="T46" s="49">
        <f t="shared" si="29"/>
        <v>0</v>
      </c>
      <c r="U46" s="48">
        <v>0</v>
      </c>
      <c r="V46" s="49">
        <f t="shared" si="30"/>
        <v>3600</v>
      </c>
      <c r="W46" s="50">
        <v>0.1</v>
      </c>
      <c r="X46" s="49">
        <f t="shared" si="31"/>
        <v>14400</v>
      </c>
      <c r="Y46" s="48">
        <f t="shared" si="32"/>
        <v>0.4</v>
      </c>
      <c r="Z46" s="49">
        <f t="shared" si="33"/>
        <v>7200</v>
      </c>
      <c r="AA46" s="48">
        <v>0.2</v>
      </c>
      <c r="AB46" s="49">
        <f t="shared" si="34"/>
        <v>7200</v>
      </c>
      <c r="AC46" s="48">
        <v>0.2</v>
      </c>
      <c r="AD46" s="49">
        <f t="shared" si="35"/>
        <v>18000</v>
      </c>
      <c r="AE46" s="50">
        <v>0.5</v>
      </c>
    </row>
    <row r="47" s="2" customFormat="1" ht="67" customHeight="1" spans="1:31">
      <c r="A47" s="23">
        <v>41</v>
      </c>
      <c r="B47" s="24" t="s">
        <v>104</v>
      </c>
      <c r="C47" s="24" t="s">
        <v>105</v>
      </c>
      <c r="D47" s="24" t="s">
        <v>106</v>
      </c>
      <c r="E47" s="24" t="s">
        <v>106</v>
      </c>
      <c r="F47" s="24" t="s">
        <v>33</v>
      </c>
      <c r="G47" s="24" t="s">
        <v>146</v>
      </c>
      <c r="H47" s="24" t="s">
        <v>147</v>
      </c>
      <c r="I47" s="24" t="s">
        <v>147</v>
      </c>
      <c r="J47" s="24" t="s">
        <v>51</v>
      </c>
      <c r="K47" s="24" t="s">
        <v>51</v>
      </c>
      <c r="L47" s="35" t="s">
        <v>148</v>
      </c>
      <c r="M47" s="24" t="s">
        <v>127</v>
      </c>
      <c r="N47" s="24" t="s">
        <v>149</v>
      </c>
      <c r="O47" s="25">
        <v>109</v>
      </c>
      <c r="P47" s="25">
        <v>9000</v>
      </c>
      <c r="Q47" s="48">
        <v>0.08</v>
      </c>
      <c r="R47" s="49">
        <f t="shared" ref="R47:R50" si="36">ROUND(S47/O47,2)</f>
        <v>720</v>
      </c>
      <c r="S47" s="49">
        <f t="shared" ref="S47:S50" si="37">ROUND(O47*P47*Q47,2)</f>
        <v>78480</v>
      </c>
      <c r="T47" s="49">
        <f t="shared" ref="T47:T50" si="38">ROUND(S47*U47,2)</f>
        <v>0</v>
      </c>
      <c r="U47" s="48">
        <v>0</v>
      </c>
      <c r="V47" s="49">
        <f t="shared" ref="V47:V50" si="39">ROUND(S47*W47,2)</f>
        <v>7848</v>
      </c>
      <c r="W47" s="50">
        <v>0.1</v>
      </c>
      <c r="X47" s="49">
        <f t="shared" ref="X47:X50" si="40">Z47+AB47</f>
        <v>31392</v>
      </c>
      <c r="Y47" s="48">
        <f t="shared" ref="Y47:Y50" si="41">AA47+AC47</f>
        <v>0.4</v>
      </c>
      <c r="Z47" s="49">
        <f t="shared" ref="Z47:Z50" si="42">ROUND(S47*AA47,2)</f>
        <v>15696</v>
      </c>
      <c r="AA47" s="48">
        <v>0.2</v>
      </c>
      <c r="AB47" s="49">
        <f t="shared" ref="AB47:AB50" si="43">ROUND(S47*AC47,2)</f>
        <v>15696</v>
      </c>
      <c r="AC47" s="48">
        <v>0.2</v>
      </c>
      <c r="AD47" s="49">
        <f t="shared" ref="AD47:AD50" si="44">S47*AE47</f>
        <v>39240</v>
      </c>
      <c r="AE47" s="50">
        <v>0.5</v>
      </c>
    </row>
    <row r="48" s="2" customFormat="1" ht="67" customHeight="1" spans="1:31">
      <c r="A48" s="23">
        <v>42</v>
      </c>
      <c r="B48" s="24" t="s">
        <v>104</v>
      </c>
      <c r="C48" s="24" t="s">
        <v>105</v>
      </c>
      <c r="D48" s="24" t="s">
        <v>112</v>
      </c>
      <c r="E48" s="24" t="s">
        <v>112</v>
      </c>
      <c r="F48" s="24" t="s">
        <v>33</v>
      </c>
      <c r="G48" s="24" t="s">
        <v>146</v>
      </c>
      <c r="H48" s="24" t="s">
        <v>147</v>
      </c>
      <c r="I48" s="24" t="s">
        <v>147</v>
      </c>
      <c r="J48" s="24" t="s">
        <v>51</v>
      </c>
      <c r="K48" s="24" t="s">
        <v>51</v>
      </c>
      <c r="L48" s="35" t="s">
        <v>148</v>
      </c>
      <c r="M48" s="24" t="s">
        <v>127</v>
      </c>
      <c r="N48" s="24" t="s">
        <v>149</v>
      </c>
      <c r="O48" s="25">
        <v>109</v>
      </c>
      <c r="P48" s="25">
        <v>9000</v>
      </c>
      <c r="Q48" s="48">
        <v>0.08</v>
      </c>
      <c r="R48" s="49">
        <f t="shared" si="36"/>
        <v>720</v>
      </c>
      <c r="S48" s="49">
        <f t="shared" si="37"/>
        <v>78480</v>
      </c>
      <c r="T48" s="49">
        <f t="shared" si="38"/>
        <v>0</v>
      </c>
      <c r="U48" s="48">
        <v>0</v>
      </c>
      <c r="V48" s="49">
        <f t="shared" si="39"/>
        <v>7848</v>
      </c>
      <c r="W48" s="50">
        <v>0.1</v>
      </c>
      <c r="X48" s="49">
        <f t="shared" si="40"/>
        <v>31392</v>
      </c>
      <c r="Y48" s="48">
        <f t="shared" si="41"/>
        <v>0.4</v>
      </c>
      <c r="Z48" s="49">
        <f t="shared" si="42"/>
        <v>15696</v>
      </c>
      <c r="AA48" s="48">
        <v>0.2</v>
      </c>
      <c r="AB48" s="49">
        <f t="shared" si="43"/>
        <v>15696</v>
      </c>
      <c r="AC48" s="48">
        <v>0.2</v>
      </c>
      <c r="AD48" s="49">
        <f t="shared" si="44"/>
        <v>39240</v>
      </c>
      <c r="AE48" s="50">
        <v>0.5</v>
      </c>
    </row>
    <row r="49" s="2" customFormat="1" ht="67" customHeight="1" spans="1:31">
      <c r="A49" s="23">
        <v>43</v>
      </c>
      <c r="B49" s="24" t="s">
        <v>104</v>
      </c>
      <c r="C49" s="24" t="s">
        <v>105</v>
      </c>
      <c r="D49" s="24" t="s">
        <v>150</v>
      </c>
      <c r="E49" s="24" t="s">
        <v>150</v>
      </c>
      <c r="F49" s="24" t="s">
        <v>33</v>
      </c>
      <c r="G49" s="24" t="s">
        <v>151</v>
      </c>
      <c r="H49" s="24" t="s">
        <v>152</v>
      </c>
      <c r="I49" s="24" t="s">
        <v>152</v>
      </c>
      <c r="J49" s="24" t="s">
        <v>51</v>
      </c>
      <c r="K49" s="24" t="s">
        <v>51</v>
      </c>
      <c r="L49" s="35" t="s">
        <v>148</v>
      </c>
      <c r="M49" s="24" t="s">
        <v>127</v>
      </c>
      <c r="N49" s="24" t="s">
        <v>149</v>
      </c>
      <c r="O49" s="25">
        <v>70</v>
      </c>
      <c r="P49" s="25">
        <v>9000</v>
      </c>
      <c r="Q49" s="48">
        <v>0.08</v>
      </c>
      <c r="R49" s="49">
        <f t="shared" si="36"/>
        <v>720</v>
      </c>
      <c r="S49" s="49">
        <f t="shared" si="37"/>
        <v>50400</v>
      </c>
      <c r="T49" s="49">
        <f t="shared" si="38"/>
        <v>0</v>
      </c>
      <c r="U49" s="48">
        <v>0</v>
      </c>
      <c r="V49" s="49">
        <f t="shared" si="39"/>
        <v>5040</v>
      </c>
      <c r="W49" s="50">
        <v>0.1</v>
      </c>
      <c r="X49" s="49">
        <f t="shared" si="40"/>
        <v>20160</v>
      </c>
      <c r="Y49" s="48">
        <f t="shared" si="41"/>
        <v>0.4</v>
      </c>
      <c r="Z49" s="49">
        <f t="shared" si="42"/>
        <v>10080</v>
      </c>
      <c r="AA49" s="48">
        <v>0.2</v>
      </c>
      <c r="AB49" s="49">
        <f t="shared" si="43"/>
        <v>10080</v>
      </c>
      <c r="AC49" s="48">
        <v>0.2</v>
      </c>
      <c r="AD49" s="49">
        <f t="shared" si="44"/>
        <v>25200</v>
      </c>
      <c r="AE49" s="50">
        <v>0.5</v>
      </c>
    </row>
    <row r="50" s="2" customFormat="1" ht="67" customHeight="1" spans="1:31">
      <c r="A50" s="23">
        <v>44</v>
      </c>
      <c r="B50" s="24" t="s">
        <v>104</v>
      </c>
      <c r="C50" s="24" t="s">
        <v>105</v>
      </c>
      <c r="D50" s="24" t="s">
        <v>112</v>
      </c>
      <c r="E50" s="24" t="s">
        <v>112</v>
      </c>
      <c r="F50" s="24" t="s">
        <v>33</v>
      </c>
      <c r="G50" s="24" t="s">
        <v>151</v>
      </c>
      <c r="H50" s="24" t="s">
        <v>152</v>
      </c>
      <c r="I50" s="24" t="s">
        <v>152</v>
      </c>
      <c r="J50" s="24" t="s">
        <v>51</v>
      </c>
      <c r="K50" s="24" t="s">
        <v>51</v>
      </c>
      <c r="L50" s="35" t="s">
        <v>148</v>
      </c>
      <c r="M50" s="24" t="s">
        <v>127</v>
      </c>
      <c r="N50" s="24" t="s">
        <v>149</v>
      </c>
      <c r="O50" s="25">
        <v>97.4</v>
      </c>
      <c r="P50" s="25">
        <v>9000</v>
      </c>
      <c r="Q50" s="48">
        <v>0.08</v>
      </c>
      <c r="R50" s="49">
        <f t="shared" si="36"/>
        <v>720</v>
      </c>
      <c r="S50" s="49">
        <f t="shared" si="37"/>
        <v>70128</v>
      </c>
      <c r="T50" s="49">
        <f t="shared" si="38"/>
        <v>0</v>
      </c>
      <c r="U50" s="48">
        <v>0</v>
      </c>
      <c r="V50" s="49">
        <f t="shared" si="39"/>
        <v>7012.8</v>
      </c>
      <c r="W50" s="50">
        <v>0.1</v>
      </c>
      <c r="X50" s="49">
        <f t="shared" si="40"/>
        <v>28051.2</v>
      </c>
      <c r="Y50" s="48">
        <f t="shared" si="41"/>
        <v>0.4</v>
      </c>
      <c r="Z50" s="49">
        <f t="shared" si="42"/>
        <v>14025.6</v>
      </c>
      <c r="AA50" s="48">
        <v>0.2</v>
      </c>
      <c r="AB50" s="49">
        <f t="shared" si="43"/>
        <v>14025.6</v>
      </c>
      <c r="AC50" s="48">
        <v>0.2</v>
      </c>
      <c r="AD50" s="49">
        <f t="shared" si="44"/>
        <v>35064</v>
      </c>
      <c r="AE50" s="50">
        <v>0.5</v>
      </c>
    </row>
    <row r="51" s="2" customFormat="1" ht="67" customHeight="1" spans="1:31">
      <c r="A51" s="23">
        <v>45</v>
      </c>
      <c r="B51" s="24" t="s">
        <v>104</v>
      </c>
      <c r="C51" s="24" t="s">
        <v>105</v>
      </c>
      <c r="D51" s="24" t="s">
        <v>112</v>
      </c>
      <c r="E51" s="24" t="s">
        <v>112</v>
      </c>
      <c r="F51" s="24" t="s">
        <v>33</v>
      </c>
      <c r="G51" s="24" t="s">
        <v>153</v>
      </c>
      <c r="H51" s="24" t="s">
        <v>152</v>
      </c>
      <c r="I51" s="24" t="s">
        <v>152</v>
      </c>
      <c r="J51" s="24" t="s">
        <v>61</v>
      </c>
      <c r="K51" s="24" t="s">
        <v>61</v>
      </c>
      <c r="L51" s="35" t="s">
        <v>127</v>
      </c>
      <c r="M51" s="24" t="s">
        <v>127</v>
      </c>
      <c r="N51" s="24" t="s">
        <v>149</v>
      </c>
      <c r="O51" s="25">
        <v>118.2</v>
      </c>
      <c r="P51" s="25">
        <v>9000</v>
      </c>
      <c r="Q51" s="48">
        <v>0.08</v>
      </c>
      <c r="R51" s="49">
        <f t="shared" ref="R51:R57" si="45">ROUND(S51/O51,2)</f>
        <v>720</v>
      </c>
      <c r="S51" s="49">
        <f t="shared" ref="S51:S57" si="46">ROUND(O51*P51*Q51,2)</f>
        <v>85104</v>
      </c>
      <c r="T51" s="49">
        <f t="shared" ref="T51:T57" si="47">ROUND(S51*U51,2)</f>
        <v>0</v>
      </c>
      <c r="U51" s="48">
        <v>0</v>
      </c>
      <c r="V51" s="49">
        <f t="shared" ref="V51:V57" si="48">ROUND(S51*W51,2)</f>
        <v>8510.4</v>
      </c>
      <c r="W51" s="50">
        <v>0.1</v>
      </c>
      <c r="X51" s="49">
        <f t="shared" ref="X51:X57" si="49">Z51+AB51</f>
        <v>34041.6</v>
      </c>
      <c r="Y51" s="48">
        <f t="shared" ref="Y51:Y57" si="50">AA51+AC51</f>
        <v>0.4</v>
      </c>
      <c r="Z51" s="49">
        <f t="shared" ref="Z51:Z57" si="51">ROUND(S51*AA51,2)</f>
        <v>17020.8</v>
      </c>
      <c r="AA51" s="48">
        <v>0.2</v>
      </c>
      <c r="AB51" s="49">
        <f t="shared" ref="AB51:AB57" si="52">ROUND(S51*AC51,2)</f>
        <v>17020.8</v>
      </c>
      <c r="AC51" s="48">
        <v>0.2</v>
      </c>
      <c r="AD51" s="49">
        <f t="shared" ref="AD51:AD57" si="53">S51*AE51</f>
        <v>42552</v>
      </c>
      <c r="AE51" s="50">
        <v>0.5</v>
      </c>
    </row>
    <row r="52" s="2" customFormat="1" ht="67" customHeight="1" spans="1:31">
      <c r="A52" s="23">
        <v>46</v>
      </c>
      <c r="B52" s="24" t="s">
        <v>104</v>
      </c>
      <c r="C52" s="24" t="s">
        <v>105</v>
      </c>
      <c r="D52" s="24" t="s">
        <v>150</v>
      </c>
      <c r="E52" s="24" t="s">
        <v>150</v>
      </c>
      <c r="F52" s="24" t="s">
        <v>33</v>
      </c>
      <c r="G52" s="24" t="s">
        <v>154</v>
      </c>
      <c r="H52" s="24" t="s">
        <v>155</v>
      </c>
      <c r="I52" s="24" t="s">
        <v>155</v>
      </c>
      <c r="J52" s="24" t="s">
        <v>75</v>
      </c>
      <c r="K52" s="24" t="s">
        <v>75</v>
      </c>
      <c r="L52" s="35" t="s">
        <v>148</v>
      </c>
      <c r="M52" s="24" t="s">
        <v>127</v>
      </c>
      <c r="N52" s="24" t="s">
        <v>149</v>
      </c>
      <c r="O52" s="25">
        <v>50</v>
      </c>
      <c r="P52" s="25">
        <v>9000</v>
      </c>
      <c r="Q52" s="48">
        <v>0.08</v>
      </c>
      <c r="R52" s="49">
        <f t="shared" si="45"/>
        <v>720</v>
      </c>
      <c r="S52" s="49">
        <f t="shared" si="46"/>
        <v>36000</v>
      </c>
      <c r="T52" s="49">
        <f t="shared" si="47"/>
        <v>0</v>
      </c>
      <c r="U52" s="48">
        <v>0</v>
      </c>
      <c r="V52" s="49">
        <f t="shared" si="48"/>
        <v>3600</v>
      </c>
      <c r="W52" s="50">
        <v>0.1</v>
      </c>
      <c r="X52" s="49">
        <f t="shared" si="49"/>
        <v>14400</v>
      </c>
      <c r="Y52" s="48">
        <f t="shared" si="50"/>
        <v>0.4</v>
      </c>
      <c r="Z52" s="49">
        <f t="shared" si="51"/>
        <v>7200</v>
      </c>
      <c r="AA52" s="48">
        <v>0.2</v>
      </c>
      <c r="AB52" s="49">
        <f t="shared" si="52"/>
        <v>7200</v>
      </c>
      <c r="AC52" s="48">
        <v>0.2</v>
      </c>
      <c r="AD52" s="49">
        <f t="shared" si="53"/>
        <v>18000</v>
      </c>
      <c r="AE52" s="50">
        <v>0.5</v>
      </c>
    </row>
    <row r="53" s="2" customFormat="1" ht="67" customHeight="1" spans="1:31">
      <c r="A53" s="23">
        <v>47</v>
      </c>
      <c r="B53" s="24" t="s">
        <v>104</v>
      </c>
      <c r="C53" s="24" t="s">
        <v>105</v>
      </c>
      <c r="D53" s="24" t="s">
        <v>112</v>
      </c>
      <c r="E53" s="24" t="s">
        <v>112</v>
      </c>
      <c r="F53" s="24" t="s">
        <v>33</v>
      </c>
      <c r="G53" s="24" t="s">
        <v>154</v>
      </c>
      <c r="H53" s="24" t="s">
        <v>155</v>
      </c>
      <c r="I53" s="24" t="s">
        <v>155</v>
      </c>
      <c r="J53" s="24" t="s">
        <v>75</v>
      </c>
      <c r="K53" s="24" t="s">
        <v>75</v>
      </c>
      <c r="L53" s="35" t="s">
        <v>148</v>
      </c>
      <c r="M53" s="24" t="s">
        <v>127</v>
      </c>
      <c r="N53" s="24" t="s">
        <v>149</v>
      </c>
      <c r="O53" s="25">
        <v>57.6</v>
      </c>
      <c r="P53" s="25">
        <v>9000</v>
      </c>
      <c r="Q53" s="48">
        <v>0.08</v>
      </c>
      <c r="R53" s="49">
        <f t="shared" si="45"/>
        <v>720</v>
      </c>
      <c r="S53" s="49">
        <f t="shared" si="46"/>
        <v>41472</v>
      </c>
      <c r="T53" s="49">
        <f t="shared" si="47"/>
        <v>0</v>
      </c>
      <c r="U53" s="48">
        <v>0</v>
      </c>
      <c r="V53" s="49">
        <f t="shared" si="48"/>
        <v>4147.2</v>
      </c>
      <c r="W53" s="50">
        <v>0.1</v>
      </c>
      <c r="X53" s="49">
        <f t="shared" si="49"/>
        <v>16588.8</v>
      </c>
      <c r="Y53" s="48">
        <f t="shared" si="50"/>
        <v>0.4</v>
      </c>
      <c r="Z53" s="49">
        <f t="shared" si="51"/>
        <v>8294.4</v>
      </c>
      <c r="AA53" s="48">
        <v>0.2</v>
      </c>
      <c r="AB53" s="49">
        <f t="shared" si="52"/>
        <v>8294.4</v>
      </c>
      <c r="AC53" s="48">
        <v>0.2</v>
      </c>
      <c r="AD53" s="49">
        <f t="shared" si="53"/>
        <v>20736</v>
      </c>
      <c r="AE53" s="50">
        <v>0.5</v>
      </c>
    </row>
    <row r="54" s="2" customFormat="1" ht="67" customHeight="1" spans="1:31">
      <c r="A54" s="23">
        <v>48</v>
      </c>
      <c r="B54" s="24" t="s">
        <v>104</v>
      </c>
      <c r="C54" s="24" t="s">
        <v>105</v>
      </c>
      <c r="D54" s="24" t="s">
        <v>106</v>
      </c>
      <c r="E54" s="24" t="s">
        <v>106</v>
      </c>
      <c r="F54" s="24" t="s">
        <v>33</v>
      </c>
      <c r="G54" s="24" t="s">
        <v>156</v>
      </c>
      <c r="H54" s="24" t="s">
        <v>157</v>
      </c>
      <c r="I54" s="24" t="s">
        <v>157</v>
      </c>
      <c r="J54" s="24" t="s">
        <v>56</v>
      </c>
      <c r="K54" s="24" t="s">
        <v>56</v>
      </c>
      <c r="L54" s="35" t="s">
        <v>127</v>
      </c>
      <c r="M54" s="24" t="s">
        <v>127</v>
      </c>
      <c r="N54" s="24" t="s">
        <v>149</v>
      </c>
      <c r="O54" s="25">
        <v>20</v>
      </c>
      <c r="P54" s="25">
        <v>9000</v>
      </c>
      <c r="Q54" s="48">
        <v>0.08</v>
      </c>
      <c r="R54" s="49">
        <f t="shared" si="45"/>
        <v>720</v>
      </c>
      <c r="S54" s="49">
        <f t="shared" si="46"/>
        <v>14400</v>
      </c>
      <c r="T54" s="49">
        <f t="shared" si="47"/>
        <v>0</v>
      </c>
      <c r="U54" s="48">
        <v>0</v>
      </c>
      <c r="V54" s="49">
        <f t="shared" si="48"/>
        <v>1440</v>
      </c>
      <c r="W54" s="50">
        <v>0.1</v>
      </c>
      <c r="X54" s="49">
        <f t="shared" si="49"/>
        <v>5760</v>
      </c>
      <c r="Y54" s="48">
        <f t="shared" si="50"/>
        <v>0.4</v>
      </c>
      <c r="Z54" s="49">
        <f t="shared" si="51"/>
        <v>2880</v>
      </c>
      <c r="AA54" s="48">
        <v>0.2</v>
      </c>
      <c r="AB54" s="49">
        <f t="shared" si="52"/>
        <v>2880</v>
      </c>
      <c r="AC54" s="48">
        <v>0.2</v>
      </c>
      <c r="AD54" s="49">
        <f t="shared" si="53"/>
        <v>7200</v>
      </c>
      <c r="AE54" s="50">
        <v>0.5</v>
      </c>
    </row>
    <row r="55" s="2" customFormat="1" ht="67" customHeight="1" spans="1:31">
      <c r="A55" s="23">
        <v>49</v>
      </c>
      <c r="B55" s="24" t="s">
        <v>104</v>
      </c>
      <c r="C55" s="24" t="s">
        <v>105</v>
      </c>
      <c r="D55" s="24" t="s">
        <v>112</v>
      </c>
      <c r="E55" s="24" t="s">
        <v>112</v>
      </c>
      <c r="F55" s="24" t="s">
        <v>33</v>
      </c>
      <c r="G55" s="24" t="s">
        <v>156</v>
      </c>
      <c r="H55" s="24" t="s">
        <v>157</v>
      </c>
      <c r="I55" s="24" t="s">
        <v>157</v>
      </c>
      <c r="J55" s="24" t="s">
        <v>56</v>
      </c>
      <c r="K55" s="24" t="s">
        <v>56</v>
      </c>
      <c r="L55" s="35" t="s">
        <v>127</v>
      </c>
      <c r="M55" s="24" t="s">
        <v>127</v>
      </c>
      <c r="N55" s="24" t="s">
        <v>149</v>
      </c>
      <c r="O55" s="25">
        <v>42.54</v>
      </c>
      <c r="P55" s="25">
        <v>9000</v>
      </c>
      <c r="Q55" s="48">
        <v>0.08</v>
      </c>
      <c r="R55" s="49">
        <f t="shared" si="45"/>
        <v>720</v>
      </c>
      <c r="S55" s="49">
        <f t="shared" si="46"/>
        <v>30628.8</v>
      </c>
      <c r="T55" s="49">
        <f t="shared" si="47"/>
        <v>0</v>
      </c>
      <c r="U55" s="48">
        <v>0</v>
      </c>
      <c r="V55" s="49">
        <f t="shared" si="48"/>
        <v>3062.88</v>
      </c>
      <c r="W55" s="50">
        <v>0.1</v>
      </c>
      <c r="X55" s="49">
        <f t="shared" si="49"/>
        <v>12251.52</v>
      </c>
      <c r="Y55" s="48">
        <f t="shared" si="50"/>
        <v>0.4</v>
      </c>
      <c r="Z55" s="49">
        <f t="shared" si="51"/>
        <v>6125.76</v>
      </c>
      <c r="AA55" s="48">
        <v>0.2</v>
      </c>
      <c r="AB55" s="49">
        <f t="shared" si="52"/>
        <v>6125.76</v>
      </c>
      <c r="AC55" s="48">
        <v>0.2</v>
      </c>
      <c r="AD55" s="49">
        <f t="shared" si="53"/>
        <v>15314.4</v>
      </c>
      <c r="AE55" s="50">
        <v>0.5</v>
      </c>
    </row>
    <row r="56" s="2" customFormat="1" ht="67" customHeight="1" spans="1:31">
      <c r="A56" s="23">
        <v>50</v>
      </c>
      <c r="B56" s="24" t="s">
        <v>104</v>
      </c>
      <c r="C56" s="24" t="s">
        <v>105</v>
      </c>
      <c r="D56" s="24" t="s">
        <v>150</v>
      </c>
      <c r="E56" s="24" t="s">
        <v>150</v>
      </c>
      <c r="F56" s="24" t="s">
        <v>33</v>
      </c>
      <c r="G56" s="24" t="s">
        <v>158</v>
      </c>
      <c r="H56" s="24" t="s">
        <v>152</v>
      </c>
      <c r="I56" s="24" t="s">
        <v>152</v>
      </c>
      <c r="J56" s="24" t="s">
        <v>51</v>
      </c>
      <c r="K56" s="24" t="s">
        <v>51</v>
      </c>
      <c r="L56" s="35" t="s">
        <v>127</v>
      </c>
      <c r="M56" s="24" t="s">
        <v>127</v>
      </c>
      <c r="N56" s="24" t="s">
        <v>149</v>
      </c>
      <c r="O56" s="25">
        <v>64.8</v>
      </c>
      <c r="P56" s="25">
        <v>9000</v>
      </c>
      <c r="Q56" s="48">
        <v>0.08</v>
      </c>
      <c r="R56" s="49">
        <f t="shared" si="45"/>
        <v>720</v>
      </c>
      <c r="S56" s="49">
        <f t="shared" si="46"/>
        <v>46656</v>
      </c>
      <c r="T56" s="49">
        <f t="shared" si="47"/>
        <v>0</v>
      </c>
      <c r="U56" s="48">
        <v>0</v>
      </c>
      <c r="V56" s="49">
        <f t="shared" si="48"/>
        <v>4665.6</v>
      </c>
      <c r="W56" s="50">
        <v>0.1</v>
      </c>
      <c r="X56" s="49">
        <f t="shared" si="49"/>
        <v>18662.4</v>
      </c>
      <c r="Y56" s="48">
        <f t="shared" si="50"/>
        <v>0.4</v>
      </c>
      <c r="Z56" s="49">
        <f t="shared" si="51"/>
        <v>9331.2</v>
      </c>
      <c r="AA56" s="48">
        <v>0.2</v>
      </c>
      <c r="AB56" s="49">
        <f t="shared" si="52"/>
        <v>9331.2</v>
      </c>
      <c r="AC56" s="48">
        <v>0.2</v>
      </c>
      <c r="AD56" s="49">
        <f t="shared" si="53"/>
        <v>23328</v>
      </c>
      <c r="AE56" s="50">
        <v>0.5</v>
      </c>
    </row>
    <row r="57" s="2" customFormat="1" ht="67" customHeight="1" spans="1:31">
      <c r="A57" s="23">
        <v>51</v>
      </c>
      <c r="B57" s="24" t="s">
        <v>104</v>
      </c>
      <c r="C57" s="24" t="s">
        <v>105</v>
      </c>
      <c r="D57" s="24" t="s">
        <v>112</v>
      </c>
      <c r="E57" s="24" t="s">
        <v>112</v>
      </c>
      <c r="F57" s="24" t="s">
        <v>33</v>
      </c>
      <c r="G57" s="24" t="s">
        <v>158</v>
      </c>
      <c r="H57" s="24" t="s">
        <v>152</v>
      </c>
      <c r="I57" s="24" t="s">
        <v>152</v>
      </c>
      <c r="J57" s="24" t="s">
        <v>51</v>
      </c>
      <c r="K57" s="24" t="s">
        <v>51</v>
      </c>
      <c r="L57" s="35" t="s">
        <v>127</v>
      </c>
      <c r="M57" s="24" t="s">
        <v>127</v>
      </c>
      <c r="N57" s="24" t="s">
        <v>149</v>
      </c>
      <c r="O57" s="25">
        <v>20</v>
      </c>
      <c r="P57" s="25">
        <v>9000</v>
      </c>
      <c r="Q57" s="48">
        <v>0.08</v>
      </c>
      <c r="R57" s="49">
        <f t="shared" si="45"/>
        <v>720</v>
      </c>
      <c r="S57" s="49">
        <f t="shared" si="46"/>
        <v>14400</v>
      </c>
      <c r="T57" s="49">
        <f t="shared" si="47"/>
        <v>0</v>
      </c>
      <c r="U57" s="48">
        <v>0</v>
      </c>
      <c r="V57" s="49">
        <f t="shared" si="48"/>
        <v>1440</v>
      </c>
      <c r="W57" s="50">
        <v>0.1</v>
      </c>
      <c r="X57" s="49">
        <f t="shared" si="49"/>
        <v>5760</v>
      </c>
      <c r="Y57" s="48">
        <f t="shared" si="50"/>
        <v>0.4</v>
      </c>
      <c r="Z57" s="49">
        <f t="shared" si="51"/>
        <v>2880</v>
      </c>
      <c r="AA57" s="48">
        <v>0.2</v>
      </c>
      <c r="AB57" s="49">
        <f t="shared" si="52"/>
        <v>2880</v>
      </c>
      <c r="AC57" s="48">
        <v>0.2</v>
      </c>
      <c r="AD57" s="49">
        <f t="shared" si="53"/>
        <v>7200</v>
      </c>
      <c r="AE57" s="50">
        <v>0.5</v>
      </c>
    </row>
    <row r="58" s="2" customFormat="1" ht="50" customHeight="1" spans="1:31">
      <c r="A58" s="28"/>
      <c r="B58" s="29"/>
      <c r="C58" s="29"/>
      <c r="D58" s="28"/>
      <c r="E58" s="28"/>
      <c r="F58" s="29"/>
      <c r="G58" s="29"/>
      <c r="H58" s="29"/>
      <c r="I58" s="29"/>
      <c r="J58" s="29"/>
      <c r="K58" s="29"/>
      <c r="L58" s="39"/>
      <c r="M58" s="28"/>
      <c r="N58" s="28"/>
      <c r="O58" s="40"/>
      <c r="P58" s="41"/>
      <c r="Q58" s="54"/>
      <c r="R58" s="55"/>
      <c r="S58" s="55"/>
      <c r="T58" s="55"/>
      <c r="U58" s="54"/>
      <c r="V58" s="55"/>
      <c r="W58" s="56"/>
      <c r="X58" s="55"/>
      <c r="Y58" s="54"/>
      <c r="Z58" s="55"/>
      <c r="AA58" s="54"/>
      <c r="AB58" s="55"/>
      <c r="AC58" s="54"/>
      <c r="AD58" s="55"/>
      <c r="AE58" s="56"/>
    </row>
    <row r="59" s="2" customFormat="1" ht="50" customHeight="1" spans="1:31">
      <c r="A59" s="28"/>
      <c r="B59" s="29"/>
      <c r="C59" s="29"/>
      <c r="D59" s="28"/>
      <c r="E59" s="28"/>
      <c r="F59" s="29"/>
      <c r="G59" s="29"/>
      <c r="H59" s="29"/>
      <c r="I59" s="29"/>
      <c r="J59" s="29"/>
      <c r="K59" s="29"/>
      <c r="L59" s="39"/>
      <c r="M59" s="28"/>
      <c r="N59" s="28"/>
      <c r="O59" s="40"/>
      <c r="P59" s="41"/>
      <c r="Q59" s="54"/>
      <c r="R59" s="55"/>
      <c r="S59" s="55"/>
      <c r="T59" s="55"/>
      <c r="U59" s="54"/>
      <c r="V59" s="55"/>
      <c r="W59" s="56"/>
      <c r="X59" s="55"/>
      <c r="Y59" s="54"/>
      <c r="Z59" s="55"/>
      <c r="AA59" s="54"/>
      <c r="AB59" s="55"/>
      <c r="AC59" s="54"/>
      <c r="AD59" s="55"/>
      <c r="AE59" s="56"/>
    </row>
  </sheetData>
  <mergeCells count="29">
    <mergeCell ref="A2:AE2"/>
    <mergeCell ref="A3:C3"/>
    <mergeCell ref="U3:Y3"/>
    <mergeCell ref="Z3:AE3"/>
    <mergeCell ref="T4:U4"/>
    <mergeCell ref="V4:W4"/>
    <mergeCell ref="X4:Y4"/>
    <mergeCell ref="Z4:AA4"/>
    <mergeCell ref="AB4:AC4"/>
    <mergeCell ref="AD4:AE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236111111111111" right="0.156944444444444" top="0.393055555555556" bottom="0.393055555555556" header="0.511805555555556" footer="0.196527777777778"/>
  <pageSetup paperSize="9" scale="5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3"/>
  <sheetViews>
    <sheetView workbookViewId="0">
      <selection activeCell="D32" sqref="D32"/>
    </sheetView>
  </sheetViews>
  <sheetFormatPr defaultColWidth="9" defaultRowHeight="13.5" outlineLevelCol="4"/>
  <sheetData>
    <row r="33" spans="5:5">
      <c r="E33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吕慧欣1665715330877</dc:creator>
  <cp:lastModifiedBy>Administrator</cp:lastModifiedBy>
  <dcterms:created xsi:type="dcterms:W3CDTF">2024-06-20T07:45:00Z</dcterms:created>
  <cp:lastPrinted>2024-09-30T04:27:00Z</cp:lastPrinted>
  <dcterms:modified xsi:type="dcterms:W3CDTF">2026-08-06T06:44:56Z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eadingLayout">
    <vt:bool>false</vt:bool>
  </property>
  <property fmtid="{D5CDD505-2E9C-101B-9397-08002B2CF9AE}" pid="4" name="ICV">
    <vt:lpwstr>46D434D203504215BCEFB88C2DE8C2C2_12</vt:lpwstr>
  </property>
</Properties>
</file>