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封面" sheetId="19" r:id="rId1"/>
    <sheet name="附件1" sheetId="13" r:id="rId2"/>
    <sheet name="附件2" sheetId="14" r:id="rId3"/>
    <sheet name="附件3" sheetId="15" r:id="rId4"/>
    <sheet name="附件4" sheetId="16" r:id="rId5"/>
    <sheet name="附件5" sheetId="18" r:id="rId6"/>
    <sheet name="附件6" sheetId="20" r:id="rId7"/>
  </sheets>
  <definedNames>
    <definedName name="_xlnm._FilterDatabase" localSheetId="4" hidden="1">附件4!$A$5:$E$37</definedName>
    <definedName name="_xlnm._FilterDatabase" localSheetId="2" hidden="1">附件2!$A$5:$K$243</definedName>
    <definedName name="_xlnm.Print_Area" localSheetId="1">附件1!$A$1:$H$28</definedName>
    <definedName name="_xlnm.Print_Titles" localSheetId="2">附件2!$2:$5</definedName>
    <definedName name="_xlnm.Print_Titles" localSheetId="4">附件4!$2:$5</definedName>
    <definedName name="_xlnm.Print_Titles" localSheetId="6">附件6!$1:$4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<sst xmlns="http://schemas.openxmlformats.org/spreadsheetml/2006/main" count="452" uniqueCount="378">
  <si>
    <t xml:space="preserve">      黄江镇第十八届人大十二次会议文件
</t>
  </si>
  <si>
    <t>黄江镇2025年预算调整方案的报告（附件）</t>
  </si>
  <si>
    <t>附件1</t>
  </si>
  <si>
    <t>2025年一般公共预算调整收支总表</t>
  </si>
  <si>
    <t>单位：万元</t>
  </si>
  <si>
    <t>项 目</t>
  </si>
  <si>
    <t>年初预算</t>
  </si>
  <si>
    <t>预算调整</t>
  </si>
  <si>
    <t>调整后预算</t>
  </si>
  <si>
    <t>当年收入合计</t>
  </si>
  <si>
    <t>当年支出合计</t>
  </si>
  <si>
    <t>一、非税收入</t>
  </si>
  <si>
    <t>201 一般公共服务支出</t>
  </si>
  <si>
    <t>二、转移性收入</t>
  </si>
  <si>
    <r>
      <rPr>
        <sz val="11"/>
        <color theme="1"/>
        <rFont val="Times New Roman"/>
        <charset val="0"/>
      </rPr>
      <t xml:space="preserve">203 </t>
    </r>
    <r>
      <rPr>
        <sz val="11"/>
        <color theme="1"/>
        <rFont val="宋体"/>
        <charset val="134"/>
      </rPr>
      <t>国防支出</t>
    </r>
  </si>
  <si>
    <t>（一）返还性收入</t>
  </si>
  <si>
    <t>204 公共安全支出</t>
  </si>
  <si>
    <t xml:space="preserve">   1. 税收分成</t>
  </si>
  <si>
    <t>205 教育支出</t>
  </si>
  <si>
    <t xml:space="preserve">   2. 其他返还性收入</t>
  </si>
  <si>
    <t>206 科学技术支出</t>
  </si>
  <si>
    <t>（二）一般性转移支付收入</t>
  </si>
  <si>
    <t>207 文化旅游体育与传媒支出</t>
  </si>
  <si>
    <t>（三）专项转移支付收入</t>
  </si>
  <si>
    <t>208 社会保障和就业支出</t>
  </si>
  <si>
    <t>（四）债务转贷收入</t>
  </si>
  <si>
    <t>210 卫生健康支出</t>
  </si>
  <si>
    <t>（五）调入预算稳定调节基金</t>
  </si>
  <si>
    <t>211 节能环保支出</t>
  </si>
  <si>
    <t>212 城乡社区支出</t>
  </si>
  <si>
    <t>213 农林水支出</t>
  </si>
  <si>
    <t>214 交通运输支出</t>
  </si>
  <si>
    <r>
      <rPr>
        <sz val="11"/>
        <color theme="1"/>
        <rFont val="Times New Roman"/>
        <charset val="0"/>
      </rPr>
      <t xml:space="preserve">215 </t>
    </r>
    <r>
      <rPr>
        <sz val="11"/>
        <color theme="1"/>
        <rFont val="宋体"/>
        <charset val="0"/>
      </rPr>
      <t>资源勘探工业信息等支出</t>
    </r>
  </si>
  <si>
    <t>220 自然资源海洋气象等支出</t>
  </si>
  <si>
    <t>221 住房保障支出</t>
  </si>
  <si>
    <t>222 粮油物资储备支出</t>
  </si>
  <si>
    <t>224 灾害防治及应急管理支出</t>
  </si>
  <si>
    <t>227 预备费</t>
  </si>
  <si>
    <r>
      <rPr>
        <sz val="11"/>
        <color theme="1"/>
        <rFont val="Times New Roman"/>
        <charset val="0"/>
      </rPr>
      <t xml:space="preserve">231 </t>
    </r>
    <r>
      <rPr>
        <sz val="11"/>
        <color theme="1"/>
        <rFont val="宋体"/>
        <charset val="134"/>
      </rPr>
      <t>债务还本支出</t>
    </r>
  </si>
  <si>
    <t>232 债务付息支出</t>
  </si>
  <si>
    <t>233 债务发行费用支出</t>
  </si>
  <si>
    <r>
      <rPr>
        <b/>
        <sz val="11"/>
        <color theme="1"/>
        <rFont val="宋体"/>
        <charset val="134"/>
      </rPr>
      <t>上年结余</t>
    </r>
  </si>
  <si>
    <r>
      <rPr>
        <b/>
        <sz val="11"/>
        <rFont val="宋体"/>
        <charset val="134"/>
      </rPr>
      <t>本年结余</t>
    </r>
  </si>
  <si>
    <t>收入方面合计</t>
  </si>
  <si>
    <t>支出方面合计</t>
  </si>
  <si>
    <t>附件2</t>
  </si>
  <si>
    <t>2025年一般公共预算支出调整明细表</t>
  </si>
  <si>
    <r>
      <rPr>
        <sz val="11"/>
        <rFont val="新宋体"/>
        <charset val="134"/>
      </rPr>
      <t>单位：</t>
    </r>
    <r>
      <rPr>
        <sz val="11"/>
        <rFont val="Times New Roman"/>
        <charset val="134"/>
      </rPr>
      <t xml:space="preserve"> </t>
    </r>
    <r>
      <rPr>
        <sz val="11"/>
        <rFont val="新宋体"/>
        <charset val="134"/>
      </rPr>
      <t>万元</t>
    </r>
  </si>
  <si>
    <t>功能分类
科目编码</t>
  </si>
  <si>
    <t>功能分类科目名称</t>
  </si>
  <si>
    <t>小计</t>
  </si>
  <si>
    <t>上级转移
支付支出</t>
  </si>
  <si>
    <t>镇本级预算调整</t>
  </si>
  <si>
    <t>基本支出</t>
  </si>
  <si>
    <t>一般项目
支出</t>
  </si>
  <si>
    <t>基建支出</t>
  </si>
  <si>
    <t>合计</t>
  </si>
  <si>
    <t>一般公共服务支出</t>
  </si>
  <si>
    <t>人大事务</t>
  </si>
  <si>
    <t>其他人大事务支出</t>
  </si>
  <si>
    <t>政府办公厅(室)及相关机构事务</t>
  </si>
  <si>
    <t>行政运行</t>
  </si>
  <si>
    <t>其他政府办公厅(室)及相关机构事务支出</t>
  </si>
  <si>
    <t>发展与改革事务</t>
  </si>
  <si>
    <t>其他发展与改革事务支出</t>
  </si>
  <si>
    <t>统计信息事务</t>
  </si>
  <si>
    <t>其他统计信息事务支出</t>
  </si>
  <si>
    <t>财政事务</t>
  </si>
  <si>
    <t>事业运行</t>
  </si>
  <si>
    <t>其他财政事务支出</t>
  </si>
  <si>
    <t>税收事务</t>
  </si>
  <si>
    <t>其他税收事务支出</t>
  </si>
  <si>
    <t>审计事务</t>
  </si>
  <si>
    <t>审计业务</t>
  </si>
  <si>
    <t>商贸事务</t>
  </si>
  <si>
    <t>招商引资</t>
  </si>
  <si>
    <t>其他商贸事务支出</t>
  </si>
  <si>
    <t>群众团体事务</t>
  </si>
  <si>
    <t>其他群众团体事务支出</t>
  </si>
  <si>
    <t>组织事务</t>
  </si>
  <si>
    <t>其他组织事务支出</t>
  </si>
  <si>
    <t>统战事务</t>
  </si>
  <si>
    <t>华侨事务</t>
  </si>
  <si>
    <t>其他统战事务支出</t>
  </si>
  <si>
    <t>市场监督管理事务</t>
  </si>
  <si>
    <t>其他市场监督管理事务</t>
  </si>
  <si>
    <t>社会工作事务</t>
  </si>
  <si>
    <t>专项业务</t>
  </si>
  <si>
    <t>信访事务</t>
  </si>
  <si>
    <t>信访业务</t>
  </si>
  <si>
    <t>其他信访事务支出</t>
  </si>
  <si>
    <t>公共安全支出</t>
  </si>
  <si>
    <t>武装警察部队</t>
  </si>
  <si>
    <t>其他武装警察部队支出</t>
  </si>
  <si>
    <t>公安</t>
  </si>
  <si>
    <t>信息化建设</t>
  </si>
  <si>
    <t>执法办案</t>
  </si>
  <si>
    <t>其他公安支出</t>
  </si>
  <si>
    <t>司法</t>
  </si>
  <si>
    <t>其他司法支出</t>
  </si>
  <si>
    <t>教育支出</t>
  </si>
  <si>
    <t>教育管理事务</t>
  </si>
  <si>
    <t>其他教育管理事务支出</t>
  </si>
  <si>
    <t>普通教育</t>
  </si>
  <si>
    <t>学前教育</t>
  </si>
  <si>
    <t>小学教育</t>
  </si>
  <si>
    <t>初中教育</t>
  </si>
  <si>
    <t>高中教育</t>
  </si>
  <si>
    <t>其他普通教育支出</t>
  </si>
  <si>
    <t>科学技术支出</t>
  </si>
  <si>
    <t>其他科学技术支出</t>
  </si>
  <si>
    <t>科技奖励</t>
  </si>
  <si>
    <t>文化旅游体育与传媒支出</t>
  </si>
  <si>
    <t>文化和旅游</t>
  </si>
  <si>
    <t>群众文化</t>
  </si>
  <si>
    <t>文化和旅游管理事务</t>
  </si>
  <si>
    <t>其他文化和旅游支出</t>
  </si>
  <si>
    <t>体育</t>
  </si>
  <si>
    <t>群众体育</t>
  </si>
  <si>
    <t>其他体育支出</t>
  </si>
  <si>
    <t>其他文化旅游体育与传媒支出</t>
  </si>
  <si>
    <t>社会保障和就业支出</t>
  </si>
  <si>
    <t>人力资源和社会保障管理事务</t>
  </si>
  <si>
    <t>社会保险业务管理事务</t>
  </si>
  <si>
    <t>引进人才费用</t>
  </si>
  <si>
    <t>其他人力资源和社会保障管理事务支出</t>
  </si>
  <si>
    <t>民政管理事务</t>
  </si>
  <si>
    <t>社会组织管理</t>
  </si>
  <si>
    <t>老龄事务</t>
  </si>
  <si>
    <t>其他民政管理事务支出</t>
  </si>
  <si>
    <t>行政事业单位养老支出</t>
  </si>
  <si>
    <t>机关事业单位基本养老保险缴费支出</t>
  </si>
  <si>
    <t>机关事业单位职业年金缴费支出</t>
  </si>
  <si>
    <t>就业补助</t>
  </si>
  <si>
    <t>就业创业服务补助</t>
  </si>
  <si>
    <t>社会保险补贴</t>
  </si>
  <si>
    <t>其他就业补助支出</t>
  </si>
  <si>
    <t>抚恤</t>
  </si>
  <si>
    <t>其他优抚支出</t>
  </si>
  <si>
    <t>退役安置</t>
  </si>
  <si>
    <t>退役士兵安置</t>
  </si>
  <si>
    <t>社会福利</t>
  </si>
  <si>
    <t>儿童福利</t>
  </si>
  <si>
    <t>老年福利</t>
  </si>
  <si>
    <t>其他社会福利支出</t>
  </si>
  <si>
    <t>残疾人事业</t>
  </si>
  <si>
    <t>残疾人康复</t>
  </si>
  <si>
    <t>残疾人生活和护理补贴</t>
  </si>
  <si>
    <t>其他残疾人事业支出</t>
  </si>
  <si>
    <t>最低生活保障</t>
  </si>
  <si>
    <t>城市最低生活保障金支出</t>
  </si>
  <si>
    <t>临时救助</t>
  </si>
  <si>
    <t>临时救助支出</t>
  </si>
  <si>
    <t>流浪乞讨人员救助支出</t>
  </si>
  <si>
    <t>特困人员救助供养</t>
  </si>
  <si>
    <t>城市特困人员救助供养支出</t>
  </si>
  <si>
    <t>农村特困人员救助供养支出</t>
  </si>
  <si>
    <t>财政对基本养老保险基金的补助</t>
  </si>
  <si>
    <t>财政对其他基本养老保险基金的补助</t>
  </si>
  <si>
    <t>退役军人管理事务</t>
  </si>
  <si>
    <t>其他退役军人事务管理支出</t>
  </si>
  <si>
    <t>其他社会保障和就业支出</t>
  </si>
  <si>
    <t>卫生健康支出</t>
  </si>
  <si>
    <t>卫生健康管理事务</t>
  </si>
  <si>
    <t>其他卫生健康管理事务支出</t>
  </si>
  <si>
    <t>公立医院</t>
  </si>
  <si>
    <t>综合医院</t>
  </si>
  <si>
    <t>其他公立医院支出</t>
  </si>
  <si>
    <t>基层医疗卫生机构</t>
  </si>
  <si>
    <t>乡镇卫生院</t>
  </si>
  <si>
    <t>公共卫生</t>
  </si>
  <si>
    <t>疾病预防控制机构</t>
  </si>
  <si>
    <t>妇幼保健机构</t>
  </si>
  <si>
    <t>基本公共卫生服务</t>
  </si>
  <si>
    <t>重大公共卫生服务</t>
  </si>
  <si>
    <t>突发公共卫生事件应急处置</t>
  </si>
  <si>
    <t>其他公共卫生支出</t>
  </si>
  <si>
    <t>计划生育事务</t>
  </si>
  <si>
    <t>计划生育服务</t>
  </si>
  <si>
    <t>其他计划生育事务支出</t>
  </si>
  <si>
    <t>行政事业单位医疗</t>
  </si>
  <si>
    <t>其他行政事业单位医疗支出</t>
  </si>
  <si>
    <t>财政对基本医疗保险基金的补助</t>
  </si>
  <si>
    <t>财政对城乡居民基本医疗保险基金的补助</t>
  </si>
  <si>
    <t>医疗救助</t>
  </si>
  <si>
    <t>城乡医疗救助</t>
  </si>
  <si>
    <t>托育服务</t>
  </si>
  <si>
    <t>其他托育服务支出</t>
  </si>
  <si>
    <t>其他卫生健康支出</t>
  </si>
  <si>
    <t>节能环保支出</t>
  </si>
  <si>
    <t>环境保护管理事务</t>
  </si>
  <si>
    <t>其他环境保护管理事务支出</t>
  </si>
  <si>
    <t>环境监测与监察</t>
  </si>
  <si>
    <t>其他环境监测与监察支出</t>
  </si>
  <si>
    <t>污染防治</t>
  </si>
  <si>
    <t>水体</t>
  </si>
  <si>
    <t>其他污染防治支出</t>
  </si>
  <si>
    <t>自然生态保护</t>
  </si>
  <si>
    <t>农村环境保护</t>
  </si>
  <si>
    <t>森林保护修复</t>
  </si>
  <si>
    <t>其他森林保护修复支出</t>
  </si>
  <si>
    <t>城乡社区支出</t>
  </si>
  <si>
    <t>城乡社区管理事务</t>
  </si>
  <si>
    <t>城管执法</t>
  </si>
  <si>
    <t>工程建设管理</t>
  </si>
  <si>
    <t>住宅建设与房地产市场监管</t>
  </si>
  <si>
    <t>其他城乡社区管理事务支出</t>
  </si>
  <si>
    <t>城乡社区规划与管理</t>
  </si>
  <si>
    <t>城乡社区公共设施</t>
  </si>
  <si>
    <t>小城镇基础设施建设</t>
  </si>
  <si>
    <t>其他城乡社区公共设施支出</t>
  </si>
  <si>
    <t>城乡社区环境卫生</t>
  </si>
  <si>
    <t>农林水支出</t>
  </si>
  <si>
    <t>农业农村</t>
  </si>
  <si>
    <t>稳定农民收入补贴</t>
  </si>
  <si>
    <t>农业生产发展</t>
  </si>
  <si>
    <t>其他农业农村支出</t>
  </si>
  <si>
    <t>林业和草原</t>
  </si>
  <si>
    <t>森林生态效益补偿</t>
  </si>
  <si>
    <t>林业草原防灾减灾</t>
  </si>
  <si>
    <t>其他林业和草原支出</t>
  </si>
  <si>
    <t>水利</t>
  </si>
  <si>
    <t>水利工程运行与维护</t>
  </si>
  <si>
    <t>防汛</t>
  </si>
  <si>
    <t>其他水利支出</t>
  </si>
  <si>
    <t>巩固脱贫攻坚成果衔接乡村振兴</t>
  </si>
  <si>
    <t>农村基础设施建设</t>
  </si>
  <si>
    <t>其他巩固脱贫攻坚成果衔接乡村振兴支出</t>
  </si>
  <si>
    <t>普惠金融发展支出</t>
  </si>
  <si>
    <t>农业保险保费补贴</t>
  </si>
  <si>
    <t>创业担保贷款贴息及奖补</t>
  </si>
  <si>
    <t>交通运输支出</t>
  </si>
  <si>
    <t>公路水路运输</t>
  </si>
  <si>
    <t>其他公路水路运输支出</t>
  </si>
  <si>
    <t>资源勘探工业信息等支出</t>
  </si>
  <si>
    <t>其他资源勘探工业信息等支出</t>
  </si>
  <si>
    <t>技术改造支出</t>
  </si>
  <si>
    <t>自然资源海洋气象等支出</t>
  </si>
  <si>
    <t>自然资源事务</t>
  </si>
  <si>
    <t>自然资源利用与保护</t>
  </si>
  <si>
    <t>自然资源调查与确权登记</t>
  </si>
  <si>
    <t>地质勘查与矿产资源管理</t>
  </si>
  <si>
    <t>其他自然资源事务支出</t>
  </si>
  <si>
    <t>住房保障支出</t>
  </si>
  <si>
    <t>保障性安居工程支出</t>
  </si>
  <si>
    <t>老旧小区改造</t>
  </si>
  <si>
    <t>配租型住房保障</t>
  </si>
  <si>
    <t>城中村改造</t>
  </si>
  <si>
    <t>其他保障性安居工程支出</t>
  </si>
  <si>
    <t>住房改革支出</t>
  </si>
  <si>
    <t>住房公积金</t>
  </si>
  <si>
    <t>粮油物资储备支出</t>
  </si>
  <si>
    <t>粮油物资事务</t>
  </si>
  <si>
    <t>重要商品储备</t>
  </si>
  <si>
    <t>肉类储备</t>
  </si>
  <si>
    <t>灾害防治及应急管理支出</t>
  </si>
  <si>
    <t>应急管理事务</t>
  </si>
  <si>
    <t>安全监管</t>
  </si>
  <si>
    <t>其他应急管理支出</t>
  </si>
  <si>
    <t>消防救援事务</t>
  </si>
  <si>
    <t>消防应急救援</t>
  </si>
  <si>
    <t>其他消防救援事务支出</t>
  </si>
  <si>
    <t>自然灾害救灾及恢复重建支出</t>
  </si>
  <si>
    <t>自然灾害救灾补助</t>
  </si>
  <si>
    <t>预备费</t>
  </si>
  <si>
    <t>债务发行费用支出</t>
  </si>
  <si>
    <t>地方政府一般债务发行费用支出</t>
  </si>
  <si>
    <t>附件3</t>
  </si>
  <si>
    <t>2025年政府性基金预算调整收支总表</t>
  </si>
  <si>
    <t>一、国有土地使用权出让收入</t>
  </si>
  <si>
    <t>二、污水处理费分成</t>
  </si>
  <si>
    <t>三、其他政府性基金转移支付收入</t>
  </si>
  <si>
    <t>四、专项债券转贷收入</t>
  </si>
  <si>
    <t>其他支出</t>
  </si>
  <si>
    <t>转移性支出</t>
  </si>
  <si>
    <t>债务付息支出</t>
  </si>
  <si>
    <t>附件4</t>
  </si>
  <si>
    <t>2025年政府性基金预算支出调整明细表</t>
  </si>
  <si>
    <t>小 计</t>
  </si>
  <si>
    <t>项目支出</t>
  </si>
  <si>
    <t>旅游发展基金支出</t>
  </si>
  <si>
    <t>地方旅游开发项目补助</t>
  </si>
  <si>
    <t>国有土地使用权出让收入安排的支出</t>
  </si>
  <si>
    <t>征地和拆迁补偿支出</t>
  </si>
  <si>
    <t>其他国有土地使用权出让收入安排的支出</t>
  </si>
  <si>
    <t>农业土地开发资金安排的支出</t>
  </si>
  <si>
    <t>大中型水库移民后期扶持基金支出</t>
  </si>
  <si>
    <t>移民补助</t>
  </si>
  <si>
    <t>基础设施建设和经济发展</t>
  </si>
  <si>
    <t>超长期特别国债安排的支出</t>
  </si>
  <si>
    <t>制造业</t>
  </si>
  <si>
    <t>其他政府性基金及对应专项债务收入安排的支出</t>
  </si>
  <si>
    <t>其他地方自行试点项目收益专项债券收入安排的支出</t>
  </si>
  <si>
    <t>其他政府性基金债务收入安排的支出</t>
  </si>
  <si>
    <t>彩票公益金安排的支出</t>
  </si>
  <si>
    <t>用于社会福利的彩票公益金支出</t>
  </si>
  <si>
    <t>用于体育事业的彩票公益金支出</t>
  </si>
  <si>
    <t>用于残疾人事业的彩票公益金支出</t>
  </si>
  <si>
    <t>超长期特别国债安排的其他支出</t>
  </si>
  <si>
    <t>调出资金</t>
  </si>
  <si>
    <t>政府性基金预算调出资金</t>
  </si>
  <si>
    <t>地方政府专项债务发行费用支出</t>
  </si>
  <si>
    <t>其他地方自行试点项目收益专项债券发行费用支出</t>
  </si>
  <si>
    <t>附件5</t>
  </si>
  <si>
    <t>2025年黄江医院预算收支调整表</t>
  </si>
  <si>
    <r>
      <rPr>
        <sz val="11"/>
        <color indexed="8"/>
        <rFont val="宋体"/>
        <charset val="134"/>
      </rPr>
      <t>单位：万元</t>
    </r>
  </si>
  <si>
    <r>
      <rPr>
        <b/>
        <sz val="11"/>
        <rFont val="宋体"/>
        <charset val="134"/>
      </rPr>
      <t>收入项目</t>
    </r>
  </si>
  <si>
    <r>
      <rPr>
        <b/>
        <sz val="11"/>
        <rFont val="宋体"/>
        <charset val="134"/>
      </rPr>
      <t>支出项目</t>
    </r>
  </si>
  <si>
    <r>
      <rPr>
        <b/>
        <sz val="11"/>
        <rFont val="宋体"/>
        <charset val="134"/>
      </rPr>
      <t>收入合计</t>
    </r>
  </si>
  <si>
    <r>
      <rPr>
        <b/>
        <sz val="11"/>
        <rFont val="宋体"/>
        <charset val="134"/>
      </rPr>
      <t>支出合计</t>
    </r>
  </si>
  <si>
    <r>
      <rPr>
        <sz val="11"/>
        <rFont val="宋体"/>
        <charset val="134"/>
      </rPr>
      <t>一、财政补助收入</t>
    </r>
  </si>
  <si>
    <t>一、医疗支出</t>
  </si>
  <si>
    <r>
      <rPr>
        <sz val="11"/>
        <rFont val="宋体"/>
        <charset val="134"/>
      </rPr>
      <t>（一）镇财政补助收入</t>
    </r>
  </si>
  <si>
    <r>
      <rPr>
        <sz val="11"/>
        <rFont val="Times New Roman"/>
        <charset val="134"/>
      </rPr>
      <t xml:space="preserve">   </t>
    </r>
    <r>
      <rPr>
        <sz val="11"/>
        <rFont val="宋体"/>
        <charset val="134"/>
      </rPr>
      <t>（一）人员经费</t>
    </r>
  </si>
  <si>
    <t>（二）上级补助收入</t>
  </si>
  <si>
    <r>
      <rPr>
        <sz val="11"/>
        <rFont val="Times New Roman"/>
        <charset val="134"/>
      </rPr>
      <t xml:space="preserve">   </t>
    </r>
    <r>
      <rPr>
        <sz val="11"/>
        <rFont val="宋体"/>
        <charset val="134"/>
      </rPr>
      <t>（二）药品费支出</t>
    </r>
  </si>
  <si>
    <t>二、医疗收入</t>
  </si>
  <si>
    <r>
      <rPr>
        <sz val="11"/>
        <rFont val="Times New Roman"/>
        <charset val="134"/>
      </rPr>
      <t xml:space="preserve">   </t>
    </r>
    <r>
      <rPr>
        <sz val="11"/>
        <rFont val="宋体"/>
        <charset val="134"/>
      </rPr>
      <t>（三）卫生材料支出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</si>
  <si>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（一）门诊收入</t>
    </r>
  </si>
  <si>
    <r>
      <rPr>
        <sz val="11"/>
        <rFont val="Times New Roman"/>
        <charset val="134"/>
      </rPr>
      <t xml:space="preserve">   </t>
    </r>
    <r>
      <rPr>
        <sz val="11"/>
        <rFont val="宋体"/>
        <charset val="134"/>
      </rPr>
      <t>（四）其他及日常办公支出</t>
    </r>
  </si>
  <si>
    <r>
      <rPr>
        <sz val="11"/>
        <rFont val="宋体"/>
        <charset val="134"/>
      </rPr>
      <t>　</t>
    </r>
    <r>
      <rPr>
        <sz val="11"/>
        <rFont val="Times New Roman"/>
        <charset val="134"/>
      </rPr>
      <t xml:space="preserve">     1. </t>
    </r>
    <r>
      <rPr>
        <sz val="11"/>
        <rFont val="宋体"/>
        <charset val="134"/>
      </rPr>
      <t>药品收入</t>
    </r>
  </si>
  <si>
    <t>二、基建修缮支出</t>
  </si>
  <si>
    <r>
      <rPr>
        <sz val="11"/>
        <rFont val="Times New Roman"/>
        <charset val="134"/>
      </rPr>
      <t xml:space="preserve">         2. </t>
    </r>
    <r>
      <rPr>
        <sz val="11"/>
        <rFont val="宋体"/>
        <charset val="134"/>
      </rPr>
      <t>卫生材料收入</t>
    </r>
  </si>
  <si>
    <t>三、固定资产购置支出</t>
  </si>
  <si>
    <r>
      <rPr>
        <sz val="11"/>
        <rFont val="宋体"/>
        <charset val="134"/>
      </rPr>
      <t>　</t>
    </r>
    <r>
      <rPr>
        <sz val="11"/>
        <rFont val="Times New Roman"/>
        <charset val="134"/>
      </rPr>
      <t xml:space="preserve">     3. </t>
    </r>
    <r>
      <rPr>
        <sz val="11"/>
        <rFont val="宋体"/>
        <charset val="134"/>
      </rPr>
      <t>检查收入</t>
    </r>
  </si>
  <si>
    <t>四、信息化建设支出</t>
  </si>
  <si>
    <r>
      <rPr>
        <sz val="11"/>
        <rFont val="宋体"/>
        <charset val="134"/>
      </rPr>
      <t>　</t>
    </r>
    <r>
      <rPr>
        <sz val="11"/>
        <rFont val="Times New Roman"/>
        <charset val="134"/>
      </rPr>
      <t xml:space="preserve">     4. </t>
    </r>
    <r>
      <rPr>
        <sz val="11"/>
        <rFont val="宋体"/>
        <charset val="134"/>
      </rPr>
      <t>手术收入</t>
    </r>
  </si>
  <si>
    <t>五、其他支出</t>
  </si>
  <si>
    <r>
      <rPr>
        <sz val="11"/>
        <rFont val="Times New Roman"/>
        <charset val="134"/>
      </rPr>
      <t xml:space="preserve">         5. </t>
    </r>
    <r>
      <rPr>
        <sz val="11"/>
        <rFont val="宋体"/>
        <charset val="134"/>
      </rPr>
      <t>门诊其他收入</t>
    </r>
  </si>
  <si>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（二）住院收入</t>
    </r>
  </si>
  <si>
    <r>
      <rPr>
        <sz val="11"/>
        <rFont val="Times New Roman"/>
        <charset val="134"/>
      </rPr>
      <t xml:space="preserve">        1. </t>
    </r>
    <r>
      <rPr>
        <sz val="11"/>
        <rFont val="宋体"/>
        <charset val="134"/>
      </rPr>
      <t>药品收入</t>
    </r>
  </si>
  <si>
    <r>
      <rPr>
        <sz val="11"/>
        <rFont val="Times New Roman"/>
        <charset val="134"/>
      </rPr>
      <t xml:space="preserve">        2. </t>
    </r>
    <r>
      <rPr>
        <sz val="11"/>
        <rFont val="宋体"/>
        <charset val="134"/>
      </rPr>
      <t>卫生材料收入</t>
    </r>
  </si>
  <si>
    <r>
      <rPr>
        <sz val="11"/>
        <rFont val="Times New Roman"/>
        <charset val="134"/>
      </rPr>
      <t xml:space="preserve">        3. </t>
    </r>
    <r>
      <rPr>
        <sz val="11"/>
        <rFont val="宋体"/>
        <charset val="134"/>
      </rPr>
      <t>检查收入</t>
    </r>
  </si>
  <si>
    <r>
      <rPr>
        <sz val="11"/>
        <rFont val="宋体"/>
        <charset val="134"/>
      </rPr>
      <t>　</t>
    </r>
    <r>
      <rPr>
        <sz val="11"/>
        <rFont val="Times New Roman"/>
        <charset val="134"/>
      </rPr>
      <t xml:space="preserve">    4. </t>
    </r>
    <r>
      <rPr>
        <sz val="11"/>
        <rFont val="宋体"/>
        <charset val="134"/>
      </rPr>
      <t>手术收入</t>
    </r>
  </si>
  <si>
    <r>
      <rPr>
        <sz val="11"/>
        <rFont val="Times New Roman"/>
        <charset val="134"/>
      </rPr>
      <t xml:space="preserve">        5. </t>
    </r>
    <r>
      <rPr>
        <sz val="11"/>
        <rFont val="宋体"/>
        <charset val="134"/>
      </rPr>
      <t>住院其他收入</t>
    </r>
  </si>
  <si>
    <t>三、其他收入</t>
  </si>
  <si>
    <t>附件6</t>
  </si>
  <si>
    <t>东莞市黄江镇2025年省定“保基本民生”预算调整情况表</t>
  </si>
  <si>
    <t>项  目</t>
  </si>
  <si>
    <t>预算调整数</t>
  </si>
  <si>
    <t>一、“保基本民生”合计</t>
  </si>
  <si>
    <t>（一）教育经费支出</t>
  </si>
  <si>
    <t>1、学前教育幼儿资助</t>
  </si>
  <si>
    <t>2、城乡义务教育生均公用经费（含提高寄宿制学校等公用经费水平）</t>
  </si>
  <si>
    <t>3、义务教育阶段特殊教育学校和随班就读残疾学生生均公用经费</t>
  </si>
  <si>
    <t>4、义务教育免费提供教科书及小学一年级字典</t>
  </si>
  <si>
    <t>5、家庭经济困难学生生活补助</t>
  </si>
  <si>
    <t>6、农村义务教育学生营养改善计划</t>
  </si>
  <si>
    <t>7、普通高中国家助学金</t>
  </si>
  <si>
    <t>8、普通高中免学杂费</t>
  </si>
  <si>
    <t>9、中职教育国家助学金</t>
  </si>
  <si>
    <t>10、中职教育免学费</t>
  </si>
  <si>
    <t>11、学前教育免保育教育费</t>
  </si>
  <si>
    <t>（二）文化支出</t>
  </si>
  <si>
    <t>12、博物馆、纪念馆免费开放和公共美术馆、图书馆、文化馆（站）免费开放</t>
  </si>
  <si>
    <t>（三）社会保障支出</t>
  </si>
  <si>
    <t>13、城乡居民基本养老保险</t>
  </si>
  <si>
    <t>14、困难群众救助</t>
  </si>
  <si>
    <t>15、残疾人两项补贴</t>
  </si>
  <si>
    <t>16、优抚对象抚恤补助（含义务兵家庭优待金）</t>
  </si>
  <si>
    <t>17、自主退役士兵一次性经济补助</t>
  </si>
  <si>
    <t>18、财政对机关事业单位养老保险的补助</t>
  </si>
  <si>
    <t>19、财政对企业职工养老保险的补助</t>
  </si>
  <si>
    <t>20、老年人福利补贴</t>
  </si>
  <si>
    <t>21、就业见习补贴</t>
  </si>
  <si>
    <t>（四）卫生健康支出</t>
  </si>
  <si>
    <t>22、城乡居民基本医疗保险</t>
  </si>
  <si>
    <t>23、基本公共卫生服务</t>
  </si>
  <si>
    <t>24、计划生育家庭扶助</t>
  </si>
  <si>
    <t>25、城乡医疗救助</t>
  </si>
  <si>
    <t>26、疫情防控支出</t>
  </si>
  <si>
    <t>（五）村级支出</t>
  </si>
  <si>
    <t>27、村办公经费补助</t>
  </si>
  <si>
    <t>28、社区办公经费补助</t>
  </si>
  <si>
    <t>29、村务监督委员会补贴资金</t>
  </si>
  <si>
    <t>30、村“两委”干部补贴</t>
  </si>
  <si>
    <t>31、社区“两委”干部补贴</t>
  </si>
  <si>
    <t>说明：最终预算编制情况以省、市审核意见为准。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</si>
</sst>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  <numFmt numFmtId="178" formatCode="0.00_);[Red]\(0.00\)"/>
  </numFmts>
  <fonts count="55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8"/>
      <name val="方正小标宋简体"/>
      <charset val="134"/>
    </font>
    <font>
      <sz val="11"/>
      <color indexed="8"/>
      <name val="Times New Roman"/>
      <charset val="134"/>
    </font>
    <font>
      <b/>
      <sz val="11"/>
      <color indexed="8"/>
      <name val="黑体"/>
      <charset val="134"/>
    </font>
    <font>
      <sz val="11"/>
      <name val="黑体"/>
      <charset val="134"/>
    </font>
    <font>
      <sz val="11"/>
      <color indexed="8"/>
      <name val="黑体"/>
      <charset val="134"/>
    </font>
    <font>
      <sz val="11"/>
      <name val="Times New Roman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Times New Roman"/>
      <charset val="134"/>
    </font>
    <font>
      <sz val="10"/>
      <color indexed="8"/>
      <name val="宋体"/>
      <charset val="134"/>
    </font>
    <font>
      <sz val="20"/>
      <color indexed="8"/>
      <name val="方正小标宋简体"/>
      <charset val="134"/>
    </font>
    <font>
      <sz val="11"/>
      <name val="宋体"/>
      <charset val="134"/>
    </font>
    <font>
      <b/>
      <sz val="11"/>
      <name val="Times New Roman"/>
      <charset val="134"/>
    </font>
    <font>
      <sz val="9"/>
      <name val="新宋体"/>
      <charset val="134"/>
    </font>
    <font>
      <sz val="9"/>
      <name val="宋体"/>
      <charset val="134"/>
      <scheme val="minor"/>
    </font>
    <font>
      <sz val="20"/>
      <name val="方正小标宋简体"/>
      <charset val="134"/>
    </font>
    <font>
      <b/>
      <sz val="11"/>
      <name val="黑体"/>
      <charset val="134"/>
    </font>
    <font>
      <b/>
      <sz val="11"/>
      <name val="Times New Roman"/>
      <charset val="0"/>
    </font>
    <font>
      <sz val="11"/>
      <name val="Times New Roman"/>
      <charset val="0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b/>
      <sz val="11"/>
      <color theme="1"/>
      <name val="黑体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0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3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</font>
    <font>
      <sz val="11"/>
      <name val="新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5" borderId="13" applyNumberFormat="0" applyAlignment="0" applyProtection="0">
      <alignment vertical="center"/>
    </xf>
    <xf numFmtId="0" fontId="42" fillId="6" borderId="14" applyNumberFormat="0" applyAlignment="0" applyProtection="0">
      <alignment vertical="center"/>
    </xf>
    <xf numFmtId="0" fontId="43" fillId="6" borderId="13" applyNumberFormat="0" applyAlignment="0" applyProtection="0">
      <alignment vertical="center"/>
    </xf>
    <xf numFmtId="0" fontId="44" fillId="7" borderId="15" applyNumberFormat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0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1" fillId="28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2" fillId="0" borderId="0">
      <alignment vertical="center"/>
    </xf>
    <xf numFmtId="0" fontId="52" fillId="0" borderId="0"/>
    <xf numFmtId="0" fontId="52" fillId="0" borderId="0"/>
    <xf numFmtId="0" fontId="0" fillId="0" borderId="0">
      <alignment vertical="center"/>
    </xf>
    <xf numFmtId="0" fontId="0" fillId="0" borderId="0">
      <alignment vertical="center"/>
    </xf>
    <xf numFmtId="0" fontId="52" fillId="0" borderId="0">
      <alignment vertical="center"/>
    </xf>
    <xf numFmtId="43" fontId="0" fillId="0" borderId="0" applyFont="0" applyFill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0" fontId="0" fillId="0" borderId="0" xfId="56" applyFont="1" applyFill="1">
      <alignment vertical="center"/>
    </xf>
    <xf numFmtId="0" fontId="0" fillId="0" borderId="0" xfId="0" applyFill="1" applyAlignment="1"/>
    <xf numFmtId="0" fontId="1" fillId="0" borderId="0" xfId="56" applyFont="1" applyFill="1">
      <alignment vertical="center"/>
    </xf>
    <xf numFmtId="0" fontId="1" fillId="0" borderId="0" xfId="56" applyFont="1" applyFill="1" applyAlignment="1">
      <alignment horizontal="right" vertical="center"/>
    </xf>
    <xf numFmtId="0" fontId="0" fillId="0" borderId="0" xfId="56" applyFont="1" applyFill="1" applyAlignment="1">
      <alignment horizontal="right" vertical="center"/>
    </xf>
    <xf numFmtId="0" fontId="2" fillId="0" borderId="0" xfId="56" applyFont="1" applyFill="1">
      <alignment vertical="center"/>
    </xf>
    <xf numFmtId="0" fontId="2" fillId="0" borderId="0" xfId="56" applyFont="1" applyFill="1" applyAlignment="1">
      <alignment horizontal="right" vertical="center"/>
    </xf>
    <xf numFmtId="0" fontId="3" fillId="0" borderId="0" xfId="56" applyFont="1" applyFill="1" applyBorder="1" applyAlignment="1">
      <alignment horizontal="center" vertical="center" wrapText="1"/>
    </xf>
    <xf numFmtId="0" fontId="3" fillId="0" borderId="0" xfId="56" applyFont="1" applyFill="1" applyBorder="1" applyAlignment="1">
      <alignment horizontal="right" vertical="center" wrapText="1"/>
    </xf>
    <xf numFmtId="0" fontId="3" fillId="0" borderId="0" xfId="56" applyFont="1" applyFill="1" applyBorder="1" applyAlignment="1">
      <alignment horizontal="right" vertical="center"/>
    </xf>
    <xf numFmtId="0" fontId="3" fillId="0" borderId="1" xfId="56" applyFont="1" applyFill="1" applyBorder="1" applyAlignment="1">
      <alignment horizontal="right" vertical="center" wrapText="1"/>
    </xf>
    <xf numFmtId="0" fontId="3" fillId="0" borderId="1" xfId="56" applyFont="1" applyFill="1" applyBorder="1" applyAlignment="1">
      <alignment horizontal="right" vertical="center"/>
    </xf>
    <xf numFmtId="43" fontId="4" fillId="0" borderId="1" xfId="57" applyFont="1" applyFill="1" applyBorder="1" applyAlignment="1" applyProtection="1">
      <alignment vertical="center"/>
    </xf>
    <xf numFmtId="0" fontId="5" fillId="0" borderId="2" xfId="56" applyFont="1" applyFill="1" applyBorder="1" applyAlignment="1">
      <alignment horizontal="center" vertical="center"/>
    </xf>
    <xf numFmtId="0" fontId="6" fillId="0" borderId="3" xfId="51" applyFont="1" applyFill="1" applyBorder="1" applyAlignment="1">
      <alignment horizontal="center" vertical="center" wrapText="1"/>
    </xf>
    <xf numFmtId="0" fontId="7" fillId="0" borderId="3" xfId="56" applyFont="1" applyFill="1" applyBorder="1" applyAlignment="1">
      <alignment horizontal="left" vertical="center"/>
    </xf>
    <xf numFmtId="176" fontId="8" fillId="0" borderId="3" xfId="56" applyNumberFormat="1" applyFont="1" applyFill="1" applyBorder="1" applyAlignment="1">
      <alignment horizontal="right" vertical="center"/>
    </xf>
    <xf numFmtId="0" fontId="9" fillId="0" borderId="3" xfId="56" applyFont="1" applyFill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176" fontId="8" fillId="0" borderId="3" xfId="51" applyNumberFormat="1" applyFont="1" applyFill="1" applyBorder="1" applyAlignment="1">
      <alignment horizontal="right" vertical="center"/>
    </xf>
    <xf numFmtId="0" fontId="9" fillId="0" borderId="3" xfId="56" applyFont="1" applyFill="1" applyBorder="1" applyAlignment="1">
      <alignment horizontal="left" vertical="center" wrapText="1"/>
    </xf>
    <xf numFmtId="0" fontId="9" fillId="0" borderId="3" xfId="56" applyFont="1" applyFill="1" applyBorder="1" applyAlignment="1" applyProtection="1">
      <alignment horizontal="left" vertical="center" wrapText="1"/>
      <protection locked="0"/>
    </xf>
    <xf numFmtId="0" fontId="9" fillId="0" borderId="3" xfId="56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left" vertical="center"/>
    </xf>
    <xf numFmtId="176" fontId="12" fillId="0" borderId="4" xfId="0" applyNumberFormat="1" applyFont="1" applyFill="1" applyBorder="1" applyAlignment="1">
      <alignment horizontal="right" vertical="center"/>
    </xf>
    <xf numFmtId="176" fontId="8" fillId="0" borderId="0" xfId="51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right"/>
    </xf>
    <xf numFmtId="0" fontId="0" fillId="0" borderId="0" xfId="0" applyFont="1" applyFill="1" applyAlignment="1">
      <alignment vertical="center"/>
    </xf>
    <xf numFmtId="0" fontId="2" fillId="0" borderId="0" xfId="54" applyNumberFormat="1" applyFont="1" applyFill="1" applyBorder="1" applyAlignment="1" applyProtection="1">
      <alignment horizontal="left" vertical="center"/>
    </xf>
    <xf numFmtId="43" fontId="11" fillId="0" borderId="0" xfId="57" applyFont="1" applyFill="1" applyBorder="1" applyAlignment="1" applyProtection="1">
      <alignment vertical="center"/>
    </xf>
    <xf numFmtId="0" fontId="13" fillId="0" borderId="0" xfId="54" applyNumberFormat="1" applyFont="1" applyFill="1" applyBorder="1" applyAlignment="1" applyProtection="1">
      <alignment vertical="center"/>
    </xf>
    <xf numFmtId="0" fontId="14" fillId="0" borderId="0" xfId="54" applyNumberFormat="1" applyFont="1" applyFill="1" applyBorder="1" applyAlignment="1" applyProtection="1">
      <alignment horizontal="center" vertical="center"/>
    </xf>
    <xf numFmtId="0" fontId="15" fillId="0" borderId="1" xfId="54" applyNumberFormat="1" applyFont="1" applyFill="1" applyBorder="1" applyAlignment="1" applyProtection="1">
      <alignment horizontal="left" vertical="center"/>
    </xf>
    <xf numFmtId="43" fontId="8" fillId="0" borderId="1" xfId="57" applyFont="1" applyFill="1" applyBorder="1" applyAlignment="1" applyProtection="1">
      <alignment horizontal="center" vertical="center"/>
    </xf>
    <xf numFmtId="0" fontId="8" fillId="0" borderId="1" xfId="54" applyNumberFormat="1" applyFont="1" applyFill="1" applyBorder="1" applyAlignment="1" applyProtection="1">
      <alignment vertical="center"/>
    </xf>
    <xf numFmtId="43" fontId="8" fillId="0" borderId="1" xfId="57" applyFont="1" applyFill="1" applyBorder="1" applyAlignment="1" applyProtection="1">
      <alignment vertical="center"/>
    </xf>
    <xf numFmtId="0" fontId="16" fillId="0" borderId="3" xfId="54" applyNumberFormat="1" applyFont="1" applyFill="1" applyBorder="1" applyAlignment="1" applyProtection="1">
      <alignment horizontal="center" vertical="center"/>
    </xf>
    <xf numFmtId="43" fontId="9" fillId="0" borderId="3" xfId="57" applyFont="1" applyFill="1" applyBorder="1" applyAlignment="1" applyProtection="1">
      <alignment horizontal="center" vertical="center"/>
    </xf>
    <xf numFmtId="0" fontId="16" fillId="0" borderId="3" xfId="54" applyNumberFormat="1" applyFont="1" applyFill="1" applyBorder="1" applyAlignment="1" applyProtection="1">
      <alignment horizontal="center" vertical="center" wrapText="1"/>
    </xf>
    <xf numFmtId="43" fontId="9" fillId="0" borderId="3" xfId="57" applyFont="1" applyFill="1" applyBorder="1" applyAlignment="1" applyProtection="1">
      <alignment horizontal="center" vertical="center" wrapText="1"/>
    </xf>
    <xf numFmtId="49" fontId="16" fillId="0" borderId="3" xfId="54" applyNumberFormat="1" applyFont="1" applyFill="1" applyBorder="1" applyAlignment="1" applyProtection="1">
      <alignment horizontal="center" vertical="center"/>
    </xf>
    <xf numFmtId="43" fontId="16" fillId="0" borderId="3" xfId="57" applyFont="1" applyFill="1" applyBorder="1" applyAlignment="1" applyProtection="1">
      <alignment vertical="center"/>
    </xf>
    <xf numFmtId="49" fontId="8" fillId="0" borderId="3" xfId="54" applyNumberFormat="1" applyFont="1" applyFill="1" applyBorder="1" applyAlignment="1" applyProtection="1">
      <alignment vertical="center"/>
    </xf>
    <xf numFmtId="43" fontId="8" fillId="0" borderId="3" xfId="57" applyFont="1" applyFill="1" applyBorder="1" applyAlignment="1" applyProtection="1">
      <alignment vertical="center"/>
    </xf>
    <xf numFmtId="49" fontId="15" fillId="0" borderId="3" xfId="54" applyNumberFormat="1" applyFont="1" applyFill="1" applyBorder="1" applyAlignment="1" applyProtection="1">
      <alignment vertical="center"/>
    </xf>
    <xf numFmtId="0" fontId="0" fillId="0" borderId="3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3" fontId="18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9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43" fontId="16" fillId="0" borderId="3" xfId="0" applyNumberFormat="1" applyFont="1" applyFill="1" applyBorder="1" applyAlignment="1">
      <alignment horizontal="center" vertical="center"/>
    </xf>
    <xf numFmtId="0" fontId="16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43" fontId="16" fillId="2" borderId="3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0" fontId="15" fillId="0" borderId="3" xfId="0" applyNumberFormat="1" applyFont="1" applyFill="1" applyBorder="1" applyAlignment="1" applyProtection="1">
      <alignment horizontal="left" vertical="center" wrapText="1"/>
    </xf>
    <xf numFmtId="43" fontId="8" fillId="0" borderId="3" xfId="0" applyNumberFormat="1" applyFont="1" applyFill="1" applyBorder="1" applyAlignment="1">
      <alignment horizontal="center" vertical="center"/>
    </xf>
    <xf numFmtId="0" fontId="21" fillId="3" borderId="3" xfId="0" applyNumberFormat="1" applyFont="1" applyFill="1" applyBorder="1" applyAlignment="1" applyProtection="1">
      <alignment horizontal="left" vertical="center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0" fontId="22" fillId="0" borderId="3" xfId="0" applyNumberFormat="1" applyFont="1" applyFill="1" applyBorder="1" applyAlignment="1" applyProtection="1">
      <alignment horizontal="left" vertical="center" wrapText="1"/>
    </xf>
    <xf numFmtId="0" fontId="23" fillId="0" borderId="0" xfId="0" applyFont="1" applyFill="1">
      <alignment vertical="center"/>
    </xf>
    <xf numFmtId="0" fontId="0" fillId="0" borderId="0" xfId="0" applyFill="1">
      <alignment vertical="center"/>
    </xf>
    <xf numFmtId="176" fontId="0" fillId="0" borderId="0" xfId="0" applyNumberFormat="1" applyFill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176" fontId="0" fillId="0" borderId="0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176" fontId="25" fillId="0" borderId="3" xfId="0" applyNumberFormat="1" applyFont="1" applyFill="1" applyBorder="1" applyAlignment="1">
      <alignment horizontal="center" vertical="center" wrapText="1"/>
    </xf>
    <xf numFmtId="176" fontId="25" fillId="0" borderId="3" xfId="0" applyNumberFormat="1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/>
    </xf>
    <xf numFmtId="0" fontId="25" fillId="0" borderId="6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/>
    </xf>
    <xf numFmtId="176" fontId="27" fillId="0" borderId="3" xfId="0" applyNumberFormat="1" applyFont="1" applyFill="1" applyBorder="1" applyAlignment="1">
      <alignment horizontal="right" vertical="center"/>
    </xf>
    <xf numFmtId="0" fontId="26" fillId="0" borderId="5" xfId="0" applyFont="1" applyFill="1" applyBorder="1" applyAlignment="1">
      <alignment horizontal="center" vertical="center"/>
    </xf>
    <xf numFmtId="0" fontId="26" fillId="0" borderId="7" xfId="0" applyFont="1" applyFill="1" applyBorder="1" applyAlignment="1">
      <alignment horizontal="center" vertical="center"/>
    </xf>
    <xf numFmtId="177" fontId="23" fillId="0" borderId="0" xfId="0" applyNumberFormat="1" applyFont="1" applyFill="1">
      <alignment vertical="center"/>
    </xf>
    <xf numFmtId="0" fontId="28" fillId="0" borderId="3" xfId="0" applyFont="1" applyFill="1" applyBorder="1">
      <alignment vertical="center"/>
    </xf>
    <xf numFmtId="176" fontId="23" fillId="0" borderId="3" xfId="0" applyNumberFormat="1" applyFont="1" applyFill="1" applyBorder="1" applyAlignment="1">
      <alignment horizontal="right" vertical="center"/>
    </xf>
    <xf numFmtId="0" fontId="23" fillId="0" borderId="5" xfId="0" applyFont="1" applyFill="1" applyBorder="1" applyAlignment="1">
      <alignment horizontal="center" vertical="center"/>
    </xf>
    <xf numFmtId="0" fontId="28" fillId="0" borderId="6" xfId="0" applyFont="1" applyFill="1" applyBorder="1" applyAlignment="1">
      <alignment horizontal="left" vertical="center"/>
    </xf>
    <xf numFmtId="176" fontId="23" fillId="0" borderId="6" xfId="0" applyNumberFormat="1" applyFont="1" applyFill="1" applyBorder="1" applyAlignment="1">
      <alignment horizontal="right" vertical="center"/>
    </xf>
    <xf numFmtId="0" fontId="28" fillId="0" borderId="3" xfId="0" applyFont="1" applyFill="1" applyBorder="1" applyAlignment="1">
      <alignment vertical="center" shrinkToFit="1"/>
    </xf>
    <xf numFmtId="0" fontId="27" fillId="0" borderId="3" xfId="0" applyFont="1" applyFill="1" applyBorder="1" applyAlignment="1">
      <alignment horizontal="center" vertical="center"/>
    </xf>
    <xf numFmtId="0" fontId="16" fillId="0" borderId="5" xfId="0" applyNumberFormat="1" applyFont="1" applyFill="1" applyBorder="1" applyAlignment="1" applyProtection="1">
      <alignment horizontal="center" vertical="center"/>
    </xf>
    <xf numFmtId="0" fontId="16" fillId="0" borderId="8" xfId="0" applyNumberFormat="1" applyFont="1" applyFill="1" applyBorder="1" applyAlignment="1" applyProtection="1">
      <alignment horizontal="center" vertical="center"/>
    </xf>
    <xf numFmtId="0" fontId="9" fillId="0" borderId="5" xfId="0" applyNumberFormat="1" applyFont="1" applyFill="1" applyBorder="1" applyAlignment="1" applyProtection="1">
      <alignment horizontal="center" vertical="center"/>
    </xf>
    <xf numFmtId="0" fontId="9" fillId="0" borderId="6" xfId="0" applyNumberFormat="1" applyFont="1" applyFill="1" applyBorder="1" applyAlignment="1" applyProtection="1">
      <alignment horizontal="center" vertical="center"/>
    </xf>
    <xf numFmtId="176" fontId="23" fillId="0" borderId="0" xfId="0" applyNumberFormat="1" applyFont="1" applyFill="1" applyAlignment="1">
      <alignment horizontal="right" vertical="center"/>
    </xf>
    <xf numFmtId="176" fontId="23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176" fontId="23" fillId="0" borderId="0" xfId="0" applyNumberFormat="1" applyFont="1" applyFill="1">
      <alignment vertical="center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177" fontId="18" fillId="0" borderId="0" xfId="0" applyNumberFormat="1" applyFont="1" applyAlignment="1">
      <alignment horizontal="center" vertical="center" wrapText="1"/>
    </xf>
    <xf numFmtId="177" fontId="18" fillId="0" borderId="0" xfId="0" applyNumberFormat="1" applyFont="1" applyAlignment="1">
      <alignment horizontal="right" vertical="center" wrapText="1"/>
    </xf>
    <xf numFmtId="177" fontId="17" fillId="0" borderId="0" xfId="0" applyNumberFormat="1" applyFont="1" applyAlignment="1">
      <alignment horizontal="center" vertical="center" wrapText="1"/>
    </xf>
    <xf numFmtId="177" fontId="17" fillId="0" borderId="0" xfId="0" applyNumberFormat="1" applyFont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3" xfId="0" applyNumberFormat="1" applyFont="1" applyFill="1" applyBorder="1" applyAlignment="1">
      <alignment horizontal="center" vertical="center"/>
    </xf>
    <xf numFmtId="43" fontId="16" fillId="0" borderId="3" xfId="0" applyNumberFormat="1" applyFont="1" applyFill="1" applyBorder="1" applyAlignment="1">
      <alignment horizontal="right" vertical="center"/>
    </xf>
    <xf numFmtId="0" fontId="16" fillId="2" borderId="3" xfId="54" applyNumberFormat="1" applyFont="1" applyFill="1" applyBorder="1" applyAlignment="1">
      <alignment horizontal="left" vertical="center" wrapText="1"/>
    </xf>
    <xf numFmtId="0" fontId="9" fillId="2" borderId="3" xfId="54" applyFont="1" applyFill="1" applyBorder="1" applyAlignment="1">
      <alignment horizontal="left" vertical="center" shrinkToFit="1"/>
    </xf>
    <xf numFmtId="43" fontId="16" fillId="2" borderId="3" xfId="0" applyNumberFormat="1" applyFont="1" applyFill="1" applyBorder="1" applyAlignment="1">
      <alignment horizontal="right" vertical="center"/>
    </xf>
    <xf numFmtId="177" fontId="16" fillId="2" borderId="3" xfId="0" applyNumberFormat="1" applyFont="1" applyFill="1" applyBorder="1" applyAlignment="1">
      <alignment horizontal="right" vertical="center"/>
    </xf>
    <xf numFmtId="177" fontId="18" fillId="0" borderId="0" xfId="0" applyNumberFormat="1" applyFont="1" applyFill="1" applyAlignment="1">
      <alignment horizontal="right" vertical="center" wrapText="1"/>
    </xf>
    <xf numFmtId="0" fontId="8" fillId="0" borderId="3" xfId="54" applyNumberFormat="1" applyFont="1" applyFill="1" applyBorder="1" applyAlignment="1">
      <alignment horizontal="left" vertical="center" wrapText="1"/>
    </xf>
    <xf numFmtId="0" fontId="15" fillId="0" borderId="3" xfId="54" applyFont="1" applyFill="1" applyBorder="1" applyAlignment="1">
      <alignment horizontal="left" vertical="center" shrinkToFit="1"/>
    </xf>
    <xf numFmtId="43" fontId="8" fillId="0" borderId="3" xfId="0" applyNumberFormat="1" applyFont="1" applyFill="1" applyBorder="1" applyAlignment="1">
      <alignment horizontal="right" vertical="center"/>
    </xf>
    <xf numFmtId="177" fontId="8" fillId="0" borderId="3" xfId="0" applyNumberFormat="1" applyFont="1" applyFill="1" applyBorder="1" applyAlignment="1">
      <alignment horizontal="right" vertical="center"/>
    </xf>
    <xf numFmtId="178" fontId="23" fillId="0" borderId="0" xfId="0" applyNumberFormat="1" applyFont="1" applyFill="1">
      <alignment vertical="center"/>
    </xf>
    <xf numFmtId="0" fontId="29" fillId="0" borderId="3" xfId="0" applyFont="1" applyFill="1" applyBorder="1" applyAlignment="1">
      <alignment horizontal="left" vertical="center" indent="1"/>
    </xf>
    <xf numFmtId="177" fontId="23" fillId="0" borderId="3" xfId="0" applyNumberFormat="1" applyFont="1" applyFill="1" applyBorder="1" applyAlignment="1">
      <alignment horizontal="right" vertical="center"/>
    </xf>
    <xf numFmtId="0" fontId="28" fillId="0" borderId="3" xfId="0" applyFont="1" applyFill="1" applyBorder="1" applyAlignment="1">
      <alignment vertical="center"/>
    </xf>
    <xf numFmtId="0" fontId="23" fillId="0" borderId="3" xfId="0" applyFont="1" applyFill="1" applyBorder="1">
      <alignment vertical="center"/>
    </xf>
    <xf numFmtId="0" fontId="16" fillId="0" borderId="3" xfId="0" applyNumberFormat="1" applyFont="1" applyFill="1" applyBorder="1" applyAlignment="1" applyProtection="1">
      <alignment horizontal="center" vertical="center"/>
    </xf>
    <xf numFmtId="0" fontId="9" fillId="0" borderId="3" xfId="0" applyNumberFormat="1" applyFont="1" applyFill="1" applyBorder="1" applyAlignment="1" applyProtection="1">
      <alignment horizontal="center" vertical="center"/>
    </xf>
    <xf numFmtId="0" fontId="30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31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5 2" xfId="50"/>
    <cellStyle name="常规_2007年保工资、保运转最低支出标准" xfId="51"/>
    <cellStyle name="常规_32个镇区汇总" xfId="52"/>
    <cellStyle name="常规 2" xfId="53"/>
    <cellStyle name="常规 3" xfId="54"/>
    <cellStyle name="常规 5" xfId="55"/>
    <cellStyle name="常规 7" xfId="56"/>
    <cellStyle name="千位分隔 2" xfId="5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tabSelected="1" workbookViewId="0">
      <selection activeCell="D3" sqref="D3"/>
    </sheetView>
  </sheetViews>
  <sheetFormatPr defaultColWidth="9" defaultRowHeight="13.5" outlineLevelRow="5" outlineLevelCol="1"/>
  <cols>
    <col min="1" max="1" width="133.25" customWidth="1"/>
    <col min="257" max="257" width="133.25" customWidth="1"/>
    <col min="513" max="513" width="133.25" customWidth="1"/>
    <col min="769" max="769" width="133.25" customWidth="1"/>
    <col min="1025" max="1025" width="133.25" customWidth="1"/>
    <col min="1281" max="1281" width="133.25" customWidth="1"/>
    <col min="1537" max="1537" width="133.25" customWidth="1"/>
    <col min="1793" max="1793" width="133.25" customWidth="1"/>
    <col min="2049" max="2049" width="133.25" customWidth="1"/>
    <col min="2305" max="2305" width="133.25" customWidth="1"/>
    <col min="2561" max="2561" width="133.25" customWidth="1"/>
    <col min="2817" max="2817" width="133.25" customWidth="1"/>
    <col min="3073" max="3073" width="133.25" customWidth="1"/>
    <col min="3329" max="3329" width="133.25" customWidth="1"/>
    <col min="3585" max="3585" width="133.25" customWidth="1"/>
    <col min="3841" max="3841" width="133.25" customWidth="1"/>
    <col min="4097" max="4097" width="133.25" customWidth="1"/>
    <col min="4353" max="4353" width="133.25" customWidth="1"/>
    <col min="4609" max="4609" width="133.25" customWidth="1"/>
    <col min="4865" max="4865" width="133.25" customWidth="1"/>
    <col min="5121" max="5121" width="133.25" customWidth="1"/>
    <col min="5377" max="5377" width="133.25" customWidth="1"/>
    <col min="5633" max="5633" width="133.25" customWidth="1"/>
    <col min="5889" max="5889" width="133.25" customWidth="1"/>
    <col min="6145" max="6145" width="133.25" customWidth="1"/>
    <col min="6401" max="6401" width="133.25" customWidth="1"/>
    <col min="6657" max="6657" width="133.25" customWidth="1"/>
    <col min="6913" max="6913" width="133.25" customWidth="1"/>
    <col min="7169" max="7169" width="133.25" customWidth="1"/>
    <col min="7425" max="7425" width="133.25" customWidth="1"/>
    <col min="7681" max="7681" width="133.25" customWidth="1"/>
    <col min="7937" max="7937" width="133.25" customWidth="1"/>
    <col min="8193" max="8193" width="133.25" customWidth="1"/>
    <col min="8449" max="8449" width="133.25" customWidth="1"/>
    <col min="8705" max="8705" width="133.25" customWidth="1"/>
    <col min="8961" max="8961" width="133.25" customWidth="1"/>
    <col min="9217" max="9217" width="133.25" customWidth="1"/>
    <col min="9473" max="9473" width="133.25" customWidth="1"/>
    <col min="9729" max="9729" width="133.25" customWidth="1"/>
    <col min="9985" max="9985" width="133.25" customWidth="1"/>
    <col min="10241" max="10241" width="133.25" customWidth="1"/>
    <col min="10497" max="10497" width="133.25" customWidth="1"/>
    <col min="10753" max="10753" width="133.25" customWidth="1"/>
    <col min="11009" max="11009" width="133.25" customWidth="1"/>
    <col min="11265" max="11265" width="133.25" customWidth="1"/>
    <col min="11521" max="11521" width="133.25" customWidth="1"/>
    <col min="11777" max="11777" width="133.25" customWidth="1"/>
    <col min="12033" max="12033" width="133.25" customWidth="1"/>
    <col min="12289" max="12289" width="133.25" customWidth="1"/>
    <col min="12545" max="12545" width="133.25" customWidth="1"/>
    <col min="12801" max="12801" width="133.25" customWidth="1"/>
    <col min="13057" max="13057" width="133.25" customWidth="1"/>
    <col min="13313" max="13313" width="133.25" customWidth="1"/>
    <col min="13569" max="13569" width="133.25" customWidth="1"/>
    <col min="13825" max="13825" width="133.25" customWidth="1"/>
    <col min="14081" max="14081" width="133.25" customWidth="1"/>
    <col min="14337" max="14337" width="133.25" customWidth="1"/>
    <col min="14593" max="14593" width="133.25" customWidth="1"/>
    <col min="14849" max="14849" width="133.25" customWidth="1"/>
    <col min="15105" max="15105" width="133.25" customWidth="1"/>
    <col min="15361" max="15361" width="133.25" customWidth="1"/>
    <col min="15617" max="15617" width="133.25" customWidth="1"/>
    <col min="15873" max="15873" width="133.25" customWidth="1"/>
    <col min="16129" max="16129" width="133.25" customWidth="1"/>
  </cols>
  <sheetData>
    <row r="1" ht="27.75" customHeight="1" spans="1:2">
      <c r="A1" s="129"/>
      <c r="B1" s="130"/>
    </row>
    <row r="2" ht="73.5" customHeight="1" spans="1:2">
      <c r="A2" s="131" t="s">
        <v>0</v>
      </c>
      <c r="B2" s="130"/>
    </row>
    <row r="3" ht="57.75" customHeight="1" spans="1:2">
      <c r="A3" s="132" t="s">
        <v>1</v>
      </c>
      <c r="B3" s="130"/>
    </row>
    <row r="4" ht="227.25" customHeight="1" spans="1:2">
      <c r="A4" s="132"/>
      <c r="B4" s="130"/>
    </row>
    <row r="5" spans="1:2">
      <c r="A5" s="130"/>
      <c r="B5" s="130"/>
    </row>
    <row r="6" spans="1:2">
      <c r="A6" s="130"/>
      <c r="B6" s="130"/>
    </row>
  </sheetData>
  <mergeCells count="1">
    <mergeCell ref="A3:A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5"/>
  <sheetViews>
    <sheetView workbookViewId="0">
      <pane ySplit="5" topLeftCell="A6" activePane="bottomLeft" state="frozen"/>
      <selection/>
      <selection pane="bottomLeft" activeCell="G6" sqref="G6:G26"/>
    </sheetView>
  </sheetViews>
  <sheetFormatPr defaultColWidth="9" defaultRowHeight="13.5"/>
  <cols>
    <col min="1" max="1" width="30.75" style="71" customWidth="1"/>
    <col min="2" max="4" width="13" style="72" customWidth="1"/>
    <col min="5" max="5" width="30.75" style="71" customWidth="1"/>
    <col min="6" max="8" width="13" style="72" customWidth="1"/>
    <col min="9" max="9" width="15.125" style="71" customWidth="1"/>
    <col min="10" max="10" width="15" style="71" customWidth="1"/>
    <col min="11" max="11" width="14.375" style="71" customWidth="1"/>
    <col min="12" max="12" width="10.5" style="71" customWidth="1"/>
    <col min="13" max="13" width="10.625" style="71" customWidth="1"/>
    <col min="14" max="16384" width="9" style="71"/>
  </cols>
  <sheetData>
    <row r="1" spans="1:13">
      <c r="A1" s="71" t="s">
        <v>2</v>
      </c>
    </row>
    <row r="2" ht="24" customHeight="1" spans="1:13">
      <c r="A2" s="73" t="s">
        <v>3</v>
      </c>
      <c r="B2" s="73"/>
      <c r="C2" s="73"/>
      <c r="D2" s="73"/>
      <c r="E2" s="73"/>
      <c r="F2" s="73"/>
      <c r="G2" s="73"/>
      <c r="H2" s="73"/>
    </row>
    <row r="3" ht="12.75" customHeight="1" spans="1:13">
      <c r="A3" s="74"/>
      <c r="B3" s="75"/>
      <c r="C3" s="75"/>
      <c r="D3" s="75"/>
      <c r="E3" s="74"/>
      <c r="F3" s="76" t="s">
        <v>4</v>
      </c>
      <c r="G3" s="76"/>
      <c r="H3" s="76"/>
    </row>
    <row r="4" s="70" customFormat="1" ht="18.75" customHeight="1" spans="1:13">
      <c r="A4" s="77" t="s">
        <v>5</v>
      </c>
      <c r="B4" s="79" t="s">
        <v>6</v>
      </c>
      <c r="C4" s="79" t="s">
        <v>7</v>
      </c>
      <c r="D4" s="78" t="s">
        <v>8</v>
      </c>
      <c r="E4" s="77" t="s">
        <v>5</v>
      </c>
      <c r="F4" s="79" t="s">
        <v>6</v>
      </c>
      <c r="G4" s="79" t="s">
        <v>7</v>
      </c>
      <c r="H4" s="78" t="s">
        <v>8</v>
      </c>
    </row>
    <row r="5" s="70" customFormat="1" ht="22.15" customHeight="1" spans="1:13">
      <c r="A5" s="82" t="s">
        <v>9</v>
      </c>
      <c r="B5" s="83">
        <f>B6+B7</f>
        <v>167857.46</v>
      </c>
      <c r="C5" s="83">
        <f>C6+C7</f>
        <v>16930.28</v>
      </c>
      <c r="D5" s="83">
        <f>B5+C5</f>
        <v>184787.74</v>
      </c>
      <c r="E5" s="82" t="s">
        <v>10</v>
      </c>
      <c r="F5" s="83">
        <f>SUM(F6:F26)</f>
        <v>169150.3</v>
      </c>
      <c r="G5" s="83">
        <f>SUM(G6:G26)</f>
        <v>16930.28</v>
      </c>
      <c r="H5" s="83">
        <f>F5+G5</f>
        <v>186080.58</v>
      </c>
      <c r="I5" s="122"/>
      <c r="J5" s="86"/>
    </row>
    <row r="6" s="70" customFormat="1" ht="22.15" customHeight="1" spans="1:13">
      <c r="A6" s="87" t="s">
        <v>11</v>
      </c>
      <c r="B6" s="88">
        <v>8077.52</v>
      </c>
      <c r="C6" s="88"/>
      <c r="D6" s="88">
        <f>B6+C6</f>
        <v>8077.52</v>
      </c>
      <c r="E6" s="123" t="s">
        <v>12</v>
      </c>
      <c r="F6" s="88">
        <v>17162.25</v>
      </c>
      <c r="G6" s="124">
        <v>1456.3</v>
      </c>
      <c r="H6" s="88">
        <f>F6+G6</f>
        <v>18618.55</v>
      </c>
      <c r="I6" s="122"/>
      <c r="J6" s="86"/>
      <c r="K6" s="101"/>
      <c r="M6" s="86"/>
    </row>
    <row r="7" s="70" customFormat="1" ht="22.15" customHeight="1" spans="1:13">
      <c r="A7" s="87" t="s">
        <v>13</v>
      </c>
      <c r="B7" s="88">
        <f>B8+B11+B12+B13+B14</f>
        <v>159779.94</v>
      </c>
      <c r="C7" s="88">
        <f>C8+C11+C12+C13+C14</f>
        <v>16930.28</v>
      </c>
      <c r="D7" s="88">
        <f>D8+D11+D12+D13+D14</f>
        <v>176710.22</v>
      </c>
      <c r="E7" s="123" t="s">
        <v>14</v>
      </c>
      <c r="F7" s="88">
        <v>0.7</v>
      </c>
      <c r="G7" s="124"/>
      <c r="H7" s="88">
        <f t="shared" ref="H7:H26" si="0">F7+G7</f>
        <v>0.7</v>
      </c>
      <c r="I7" s="122"/>
      <c r="J7" s="86"/>
      <c r="K7" s="101"/>
      <c r="M7" s="86"/>
    </row>
    <row r="8" s="70" customFormat="1" ht="22.15" customHeight="1" spans="1:13">
      <c r="A8" s="87" t="s">
        <v>15</v>
      </c>
      <c r="B8" s="88">
        <f>SUM(B9:B10)</f>
        <v>67800</v>
      </c>
      <c r="C8" s="88">
        <f>SUM(C9:C10)</f>
        <v>0</v>
      </c>
      <c r="D8" s="88">
        <f t="shared" ref="D8:D14" si="1">B8+C8</f>
        <v>67800</v>
      </c>
      <c r="E8" s="123" t="s">
        <v>16</v>
      </c>
      <c r="F8" s="88">
        <v>20726.03</v>
      </c>
      <c r="G8" s="124">
        <v>1723.91</v>
      </c>
      <c r="H8" s="88">
        <f t="shared" si="0"/>
        <v>22449.94</v>
      </c>
      <c r="I8" s="122"/>
      <c r="J8" s="86"/>
      <c r="K8" s="101"/>
      <c r="M8" s="86"/>
    </row>
    <row r="9" s="70" customFormat="1" ht="22.15" customHeight="1" spans="1:13">
      <c r="A9" s="87" t="s">
        <v>17</v>
      </c>
      <c r="B9" s="88">
        <v>62300</v>
      </c>
      <c r="C9" s="88"/>
      <c r="D9" s="88">
        <f t="shared" si="1"/>
        <v>62300</v>
      </c>
      <c r="E9" s="123" t="s">
        <v>18</v>
      </c>
      <c r="F9" s="88">
        <v>35114.92</v>
      </c>
      <c r="G9" s="124">
        <v>8954.99</v>
      </c>
      <c r="H9" s="88">
        <f t="shared" si="0"/>
        <v>44069.91</v>
      </c>
      <c r="I9" s="122"/>
      <c r="J9" s="86"/>
      <c r="K9" s="101"/>
      <c r="M9" s="86"/>
    </row>
    <row r="10" s="70" customFormat="1" ht="22.15" customHeight="1" spans="1:13">
      <c r="A10" s="87" t="s">
        <v>19</v>
      </c>
      <c r="B10" s="88">
        <v>5500</v>
      </c>
      <c r="C10" s="88"/>
      <c r="D10" s="88">
        <f t="shared" si="1"/>
        <v>5500</v>
      </c>
      <c r="E10" s="123" t="s">
        <v>20</v>
      </c>
      <c r="F10" s="88">
        <v>1190.37</v>
      </c>
      <c r="G10" s="124">
        <v>11</v>
      </c>
      <c r="H10" s="88">
        <f t="shared" si="0"/>
        <v>1201.37</v>
      </c>
      <c r="I10" s="122"/>
      <c r="J10" s="86"/>
      <c r="K10" s="101"/>
      <c r="M10" s="86"/>
    </row>
    <row r="11" s="70" customFormat="1" ht="22.15" customHeight="1" spans="1:13">
      <c r="A11" s="92" t="s">
        <v>21</v>
      </c>
      <c r="B11" s="88">
        <v>30300</v>
      </c>
      <c r="C11" s="88"/>
      <c r="D11" s="88">
        <f t="shared" si="1"/>
        <v>30300</v>
      </c>
      <c r="E11" s="123" t="s">
        <v>22</v>
      </c>
      <c r="F11" s="88">
        <v>1879.72</v>
      </c>
      <c r="G11" s="124">
        <v>614.72</v>
      </c>
      <c r="H11" s="88">
        <f t="shared" si="0"/>
        <v>2494.44</v>
      </c>
      <c r="I11" s="122"/>
      <c r="J11" s="86"/>
      <c r="K11" s="101"/>
      <c r="M11" s="86"/>
    </row>
    <row r="12" s="70" customFormat="1" ht="22.15" customHeight="1" spans="1:13">
      <c r="A12" s="87" t="s">
        <v>23</v>
      </c>
      <c r="B12" s="88">
        <v>15000</v>
      </c>
      <c r="C12" s="88"/>
      <c r="D12" s="88">
        <f t="shared" si="1"/>
        <v>15000</v>
      </c>
      <c r="E12" s="123" t="s">
        <v>24</v>
      </c>
      <c r="F12" s="88">
        <v>23641.13</v>
      </c>
      <c r="G12" s="124">
        <v>-24.67</v>
      </c>
      <c r="H12" s="88">
        <f t="shared" si="0"/>
        <v>23616.46</v>
      </c>
      <c r="I12" s="122"/>
      <c r="J12" s="86"/>
      <c r="K12" s="101"/>
      <c r="M12" s="86"/>
    </row>
    <row r="13" s="70" customFormat="1" ht="22.15" customHeight="1" spans="1:13">
      <c r="A13" s="125" t="s">
        <v>25</v>
      </c>
      <c r="B13" s="88">
        <v>1728</v>
      </c>
      <c r="C13" s="88">
        <v>60.51</v>
      </c>
      <c r="D13" s="88">
        <f t="shared" si="1"/>
        <v>1788.51</v>
      </c>
      <c r="E13" s="123" t="s">
        <v>26</v>
      </c>
      <c r="F13" s="88">
        <v>12839.1</v>
      </c>
      <c r="G13" s="124">
        <v>934.32</v>
      </c>
      <c r="H13" s="88">
        <f t="shared" si="0"/>
        <v>13773.42</v>
      </c>
      <c r="I13" s="122"/>
      <c r="J13" s="86"/>
      <c r="K13" s="101"/>
      <c r="M13" s="86"/>
    </row>
    <row r="14" s="70" customFormat="1" ht="22.15" customHeight="1" spans="1:13">
      <c r="A14" s="125" t="s">
        <v>27</v>
      </c>
      <c r="B14" s="88">
        <v>44951.94</v>
      </c>
      <c r="C14" s="88">
        <v>16869.77</v>
      </c>
      <c r="D14" s="88">
        <f t="shared" si="1"/>
        <v>61821.71</v>
      </c>
      <c r="E14" s="123" t="s">
        <v>28</v>
      </c>
      <c r="F14" s="88">
        <v>15191.55</v>
      </c>
      <c r="G14" s="124">
        <v>-1470.18</v>
      </c>
      <c r="H14" s="88">
        <f t="shared" si="0"/>
        <v>13721.37</v>
      </c>
      <c r="I14" s="122"/>
      <c r="J14" s="86"/>
      <c r="K14" s="101"/>
      <c r="M14" s="86"/>
    </row>
    <row r="15" s="70" customFormat="1" ht="22.15" customHeight="1" spans="1:13">
      <c r="A15" s="126"/>
      <c r="B15" s="88"/>
      <c r="C15" s="88"/>
      <c r="D15" s="88"/>
      <c r="E15" s="123" t="s">
        <v>29</v>
      </c>
      <c r="F15" s="88">
        <v>16132.91</v>
      </c>
      <c r="G15" s="124">
        <v>2164.79</v>
      </c>
      <c r="H15" s="88">
        <f t="shared" si="0"/>
        <v>18297.7</v>
      </c>
      <c r="I15" s="122"/>
      <c r="J15" s="86"/>
      <c r="K15" s="101"/>
      <c r="M15" s="86"/>
    </row>
    <row r="16" s="70" customFormat="1" ht="22.15" customHeight="1" spans="1:13">
      <c r="A16" s="126"/>
      <c r="B16" s="88"/>
      <c r="C16" s="88"/>
      <c r="D16" s="88"/>
      <c r="E16" s="123" t="s">
        <v>30</v>
      </c>
      <c r="F16" s="88">
        <v>5274.61</v>
      </c>
      <c r="G16" s="124">
        <v>3947.9</v>
      </c>
      <c r="H16" s="88">
        <f t="shared" si="0"/>
        <v>9222.51</v>
      </c>
      <c r="I16" s="122"/>
      <c r="J16" s="86"/>
      <c r="K16" s="101"/>
      <c r="M16" s="86"/>
    </row>
    <row r="17" s="70" customFormat="1" ht="22.15" customHeight="1" spans="1:13">
      <c r="A17" s="126"/>
      <c r="B17" s="88"/>
      <c r="C17" s="88"/>
      <c r="D17" s="88"/>
      <c r="E17" s="123" t="s">
        <v>31</v>
      </c>
      <c r="F17" s="88">
        <v>1109.96</v>
      </c>
      <c r="G17" s="124">
        <v>41.2</v>
      </c>
      <c r="H17" s="88">
        <f t="shared" si="0"/>
        <v>1151.16</v>
      </c>
      <c r="I17" s="122"/>
      <c r="J17" s="86"/>
      <c r="K17" s="101"/>
      <c r="M17" s="86"/>
    </row>
    <row r="18" s="70" customFormat="1" ht="22.15" customHeight="1" spans="1:13">
      <c r="A18" s="126"/>
      <c r="B18" s="88"/>
      <c r="C18" s="88"/>
      <c r="D18" s="88"/>
      <c r="E18" s="123" t="s">
        <v>32</v>
      </c>
      <c r="F18" s="88"/>
      <c r="G18" s="124">
        <v>159.86</v>
      </c>
      <c r="H18" s="88">
        <f t="shared" si="0"/>
        <v>159.86</v>
      </c>
      <c r="I18" s="122"/>
      <c r="J18" s="86"/>
      <c r="K18" s="101"/>
      <c r="M18" s="86"/>
    </row>
    <row r="19" s="70" customFormat="1" ht="22.15" customHeight="1" spans="1:13">
      <c r="A19" s="126"/>
      <c r="B19" s="88"/>
      <c r="C19" s="88"/>
      <c r="D19" s="88"/>
      <c r="E19" s="123" t="s">
        <v>33</v>
      </c>
      <c r="F19" s="88">
        <v>690.86</v>
      </c>
      <c r="G19" s="124">
        <v>281.88</v>
      </c>
      <c r="H19" s="88">
        <f t="shared" si="0"/>
        <v>972.74</v>
      </c>
      <c r="I19" s="122"/>
      <c r="J19" s="86"/>
      <c r="K19" s="101"/>
      <c r="M19" s="86"/>
    </row>
    <row r="20" s="70" customFormat="1" ht="22.15" customHeight="1" spans="1:13">
      <c r="A20" s="126"/>
      <c r="B20" s="88"/>
      <c r="C20" s="88"/>
      <c r="D20" s="88"/>
      <c r="E20" s="123" t="s">
        <v>34</v>
      </c>
      <c r="F20" s="88">
        <v>6348.84</v>
      </c>
      <c r="G20" s="124">
        <v>476.23</v>
      </c>
      <c r="H20" s="88">
        <f t="shared" si="0"/>
        <v>6825.07</v>
      </c>
      <c r="I20" s="122"/>
      <c r="J20" s="86"/>
      <c r="K20" s="101"/>
      <c r="M20" s="86"/>
    </row>
    <row r="21" s="70" customFormat="1" ht="22.15" customHeight="1" spans="1:13">
      <c r="A21" s="126"/>
      <c r="B21" s="88"/>
      <c r="C21" s="88"/>
      <c r="D21" s="88"/>
      <c r="E21" s="123" t="s">
        <v>35</v>
      </c>
      <c r="F21" s="88">
        <v>780.21</v>
      </c>
      <c r="G21" s="124">
        <v>-12.35</v>
      </c>
      <c r="H21" s="88">
        <f t="shared" si="0"/>
        <v>767.86</v>
      </c>
      <c r="I21" s="122"/>
      <c r="J21" s="86"/>
      <c r="K21" s="101"/>
      <c r="M21" s="86"/>
    </row>
    <row r="22" s="70" customFormat="1" ht="22.15" customHeight="1" spans="1:13">
      <c r="A22" s="126"/>
      <c r="B22" s="88"/>
      <c r="C22" s="88"/>
      <c r="D22" s="88"/>
      <c r="E22" s="123" t="s">
        <v>36</v>
      </c>
      <c r="F22" s="88">
        <v>4845.42</v>
      </c>
      <c r="G22" s="124">
        <v>-331.5</v>
      </c>
      <c r="H22" s="88">
        <f t="shared" si="0"/>
        <v>4513.92</v>
      </c>
      <c r="I22" s="122"/>
      <c r="J22" s="86"/>
      <c r="K22" s="101"/>
      <c r="M22" s="86"/>
    </row>
    <row r="23" s="70" customFormat="1" ht="22.15" customHeight="1" spans="1:13">
      <c r="A23" s="126"/>
      <c r="B23" s="88"/>
      <c r="C23" s="88"/>
      <c r="D23" s="88"/>
      <c r="E23" s="123" t="s">
        <v>37</v>
      </c>
      <c r="F23" s="88">
        <v>2000</v>
      </c>
      <c r="G23" s="124">
        <v>-2000</v>
      </c>
      <c r="H23" s="88">
        <f t="shared" si="0"/>
        <v>0</v>
      </c>
      <c r="I23" s="122"/>
      <c r="J23" s="86"/>
      <c r="K23" s="101"/>
      <c r="M23" s="86"/>
    </row>
    <row r="24" s="70" customFormat="1" ht="22.15" customHeight="1" spans="1:13">
      <c r="A24" s="126"/>
      <c r="B24" s="88"/>
      <c r="C24" s="88"/>
      <c r="D24" s="88"/>
      <c r="E24" s="123" t="s">
        <v>38</v>
      </c>
      <c r="F24" s="88">
        <v>1920</v>
      </c>
      <c r="G24" s="124"/>
      <c r="H24" s="88">
        <f t="shared" si="0"/>
        <v>1920</v>
      </c>
      <c r="I24" s="122"/>
      <c r="J24" s="86"/>
      <c r="K24" s="101"/>
      <c r="M24" s="86"/>
    </row>
    <row r="25" s="70" customFormat="1" ht="22.15" customHeight="1" spans="1:13">
      <c r="A25" s="126"/>
      <c r="B25" s="88"/>
      <c r="C25" s="88"/>
      <c r="D25" s="88"/>
      <c r="E25" s="123" t="s">
        <v>39</v>
      </c>
      <c r="F25" s="88">
        <v>2301.6</v>
      </c>
      <c r="G25" s="124"/>
      <c r="H25" s="88">
        <f t="shared" si="0"/>
        <v>2301.6</v>
      </c>
      <c r="I25" s="122"/>
      <c r="J25" s="86"/>
      <c r="K25" s="101"/>
      <c r="M25" s="86"/>
    </row>
    <row r="26" s="70" customFormat="1" ht="22.15" customHeight="1" spans="1:13">
      <c r="A26" s="126"/>
      <c r="B26" s="88"/>
      <c r="C26" s="88"/>
      <c r="D26" s="88"/>
      <c r="E26" s="123" t="s">
        <v>40</v>
      </c>
      <c r="F26" s="88">
        <v>0.12</v>
      </c>
      <c r="G26" s="124">
        <v>1.88</v>
      </c>
      <c r="H26" s="88">
        <f t="shared" si="0"/>
        <v>2</v>
      </c>
      <c r="I26" s="122"/>
      <c r="J26" s="86"/>
      <c r="K26" s="101"/>
      <c r="M26" s="86"/>
    </row>
    <row r="27" s="70" customFormat="1" ht="22.15" customHeight="1" spans="1:13">
      <c r="A27" s="93" t="s">
        <v>41</v>
      </c>
      <c r="B27" s="83">
        <v>1292.84</v>
      </c>
      <c r="C27" s="83"/>
      <c r="D27" s="83">
        <f>B27</f>
        <v>1292.84</v>
      </c>
      <c r="E27" s="127" t="s">
        <v>42</v>
      </c>
      <c r="F27" s="83">
        <f>B5+B27-F5</f>
        <v>0</v>
      </c>
      <c r="G27" s="83">
        <f>C5+C27-G5</f>
        <v>0</v>
      </c>
      <c r="H27" s="83">
        <f>D5+D27-H5</f>
        <v>0</v>
      </c>
    </row>
    <row r="28" s="70" customFormat="1" ht="20.25" customHeight="1" spans="1:13">
      <c r="A28" s="82" t="s">
        <v>43</v>
      </c>
      <c r="B28" s="83">
        <f>B5+B27</f>
        <v>169150.3</v>
      </c>
      <c r="C28" s="83">
        <f>C5+C27</f>
        <v>16930.28</v>
      </c>
      <c r="D28" s="83">
        <f>D5+D27</f>
        <v>186080.58</v>
      </c>
      <c r="E28" s="128" t="s">
        <v>44</v>
      </c>
      <c r="F28" s="83">
        <f>F5+F27</f>
        <v>169150.3</v>
      </c>
      <c r="G28" s="83">
        <f>G5+G27</f>
        <v>16930.28</v>
      </c>
      <c r="H28" s="83">
        <f>H5+H27</f>
        <v>186080.58</v>
      </c>
    </row>
    <row r="29" s="70" customFormat="1" ht="11.25" customHeight="1" spans="1:13">
      <c r="B29" s="98"/>
      <c r="C29" s="98"/>
      <c r="D29" s="98"/>
      <c r="F29" s="99"/>
      <c r="G29" s="99"/>
      <c r="H29" s="99"/>
    </row>
    <row r="30" s="70" customFormat="1" ht="28.5" customHeight="1" spans="1:13">
      <c r="A30" s="100"/>
      <c r="B30" s="100"/>
      <c r="C30" s="100"/>
      <c r="D30" s="100"/>
      <c r="E30" s="100"/>
      <c r="F30" s="100"/>
      <c r="G30" s="100"/>
      <c r="H30" s="100"/>
    </row>
    <row r="31" s="70" customFormat="1" ht="19.9" customHeight="1"/>
    <row r="32" s="70" customFormat="1" ht="34.15" customHeight="1"/>
    <row r="33" s="70" customFormat="1" ht="22.9" customHeight="1"/>
    <row r="34" s="70" customFormat="1" ht="22.9" customHeight="1"/>
    <row r="35" s="70" customFormat="1" ht="22.9" customHeight="1"/>
    <row r="36" s="70" customFormat="1" ht="37.15" customHeight="1"/>
    <row r="37" s="70" customFormat="1" ht="37.15" customHeight="1"/>
    <row r="38" s="70" customFormat="1" ht="22.9" customHeight="1"/>
    <row r="39" s="70" customFormat="1" ht="22.9" customHeight="1"/>
    <row r="40" s="70" customFormat="1" ht="22.9" customHeight="1"/>
    <row r="41" s="70" customFormat="1" ht="22.9" customHeight="1" spans="1:12">
      <c r="L41" s="101"/>
    </row>
    <row r="42" s="70" customFormat="1" ht="22.9" customHeight="1" spans="1:12">
      <c r="A42" s="71"/>
      <c r="B42" s="72"/>
      <c r="C42" s="72"/>
      <c r="D42" s="72"/>
      <c r="E42" s="71"/>
      <c r="F42" s="72"/>
      <c r="G42" s="72"/>
      <c r="H42" s="72"/>
    </row>
    <row r="43" s="70" customFormat="1" ht="22.9" customHeight="1" spans="1:12">
      <c r="A43" s="71"/>
      <c r="B43" s="72"/>
      <c r="C43" s="72"/>
      <c r="D43" s="72"/>
      <c r="E43" s="71"/>
      <c r="F43" s="72"/>
      <c r="G43" s="72"/>
      <c r="H43" s="72"/>
    </row>
    <row r="44" s="70" customFormat="1" ht="22.9" customHeight="1" spans="1:12">
      <c r="A44" s="71"/>
      <c r="B44" s="72"/>
      <c r="C44" s="72"/>
      <c r="D44" s="72"/>
      <c r="E44" s="71"/>
      <c r="F44" s="72"/>
      <c r="G44" s="72"/>
      <c r="H44" s="72"/>
    </row>
    <row r="45" s="70" customFormat="1" ht="22.9" customHeight="1" spans="1:12">
      <c r="A45" s="71"/>
      <c r="B45" s="72"/>
      <c r="C45" s="72"/>
      <c r="D45" s="72"/>
      <c r="E45" s="71"/>
      <c r="F45" s="72"/>
      <c r="G45" s="72"/>
      <c r="H45" s="72"/>
    </row>
  </sheetData>
  <mergeCells count="2">
    <mergeCell ref="A2:H2"/>
    <mergeCell ref="F3:H3"/>
  </mergeCells>
  <pageMargins left="0.66875" right="0.55" top="0.432638888888889" bottom="0.17" header="0.17" footer="0.17"/>
  <pageSetup paperSize="9" scale="9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3"/>
  <sheetViews>
    <sheetView workbookViewId="0">
      <pane ySplit="5" topLeftCell="A6" activePane="bottomLeft" state="frozen"/>
      <selection/>
      <selection pane="bottomLeft" activeCell="K11" sqref="K11"/>
    </sheetView>
  </sheetViews>
  <sheetFormatPr defaultColWidth="4.625" defaultRowHeight="11.25"/>
  <cols>
    <col min="1" max="1" width="11.125" style="103" customWidth="1"/>
    <col min="2" max="2" width="33.625" style="49" customWidth="1"/>
    <col min="3" max="3" width="10.75" style="49" customWidth="1"/>
    <col min="4" max="7" width="10.75" style="50" customWidth="1"/>
    <col min="8" max="9" width="13.375" style="104" customWidth="1"/>
    <col min="10" max="10" width="14.875" style="105" customWidth="1"/>
    <col min="11" max="11" width="19.25" style="105" customWidth="1"/>
    <col min="12" max="16384" width="4.625" style="49"/>
  </cols>
  <sheetData>
    <row r="1" ht="15" customHeight="1" spans="1:11">
      <c r="A1" s="51" t="s">
        <v>45</v>
      </c>
      <c r="B1" s="51"/>
    </row>
    <row r="2" s="48" customFormat="1" ht="34.9" customHeight="1" spans="1:11">
      <c r="A2" s="52" t="s">
        <v>46</v>
      </c>
      <c r="B2" s="52"/>
      <c r="C2" s="52"/>
      <c r="D2" s="52"/>
      <c r="E2" s="52"/>
      <c r="F2" s="52"/>
      <c r="G2" s="52"/>
      <c r="H2" s="106"/>
      <c r="I2" s="106"/>
      <c r="J2" s="107"/>
      <c r="K2" s="107"/>
    </row>
    <row r="3" s="48" customFormat="1" ht="16.5" customHeight="1" spans="1:11">
      <c r="A3" s="53"/>
      <c r="B3" s="53"/>
      <c r="C3" s="54"/>
      <c r="D3" s="54"/>
      <c r="E3" s="54"/>
      <c r="F3" s="108" t="s">
        <v>47</v>
      </c>
      <c r="G3" s="108"/>
      <c r="H3" s="106"/>
      <c r="I3" s="106"/>
      <c r="J3" s="107"/>
      <c r="K3" s="107"/>
    </row>
    <row r="4" ht="24" customHeight="1" spans="1:11">
      <c r="A4" s="109" t="s">
        <v>48</v>
      </c>
      <c r="B4" s="56" t="s">
        <v>49</v>
      </c>
      <c r="C4" s="57" t="s">
        <v>50</v>
      </c>
      <c r="D4" s="57" t="s">
        <v>51</v>
      </c>
      <c r="E4" s="57" t="s">
        <v>52</v>
      </c>
      <c r="F4" s="57"/>
      <c r="G4" s="57"/>
    </row>
    <row r="5" ht="29.45" customHeight="1" spans="1:11">
      <c r="A5" s="110"/>
      <c r="B5" s="56"/>
      <c r="C5" s="57"/>
      <c r="D5" s="57"/>
      <c r="E5" s="111" t="s">
        <v>53</v>
      </c>
      <c r="F5" s="57" t="s">
        <v>54</v>
      </c>
      <c r="G5" s="111" t="s">
        <v>55</v>
      </c>
    </row>
    <row r="6" ht="30" customHeight="1" spans="1:11">
      <c r="A6" s="58" t="s">
        <v>56</v>
      </c>
      <c r="B6" s="59"/>
      <c r="C6" s="112">
        <v>16930.28</v>
      </c>
      <c r="D6" s="112">
        <v>12152.24</v>
      </c>
      <c r="E6" s="112">
        <v>3600.87</v>
      </c>
      <c r="F6" s="112">
        <v>839.45</v>
      </c>
      <c r="G6" s="112">
        <v>337.72</v>
      </c>
    </row>
    <row r="7" s="102" customFormat="1" ht="20" customHeight="1" spans="1:11">
      <c r="A7" s="113">
        <v>201</v>
      </c>
      <c r="B7" s="114" t="s">
        <v>57</v>
      </c>
      <c r="C7" s="115">
        <v>1456.3</v>
      </c>
      <c r="D7" s="116">
        <v>57.11</v>
      </c>
      <c r="E7" s="116">
        <v>699.83</v>
      </c>
      <c r="F7" s="116">
        <v>588.42</v>
      </c>
      <c r="G7" s="116">
        <v>110.94</v>
      </c>
      <c r="H7" s="117"/>
      <c r="I7" s="117"/>
      <c r="J7" s="117"/>
      <c r="K7" s="105"/>
    </row>
    <row r="8" s="102" customFormat="1" ht="20" customHeight="1" spans="1:11">
      <c r="A8" s="118">
        <v>20101</v>
      </c>
      <c r="B8" s="119" t="s">
        <v>58</v>
      </c>
      <c r="C8" s="120">
        <v>6</v>
      </c>
      <c r="D8" s="121">
        <v>6</v>
      </c>
      <c r="E8" s="121"/>
      <c r="F8" s="120"/>
      <c r="G8" s="120"/>
      <c r="H8" s="117"/>
      <c r="I8" s="117"/>
      <c r="J8" s="117"/>
      <c r="K8" s="105"/>
    </row>
    <row r="9" s="102" customFormat="1" ht="20" customHeight="1" spans="1:11">
      <c r="A9" s="118">
        <v>2010199</v>
      </c>
      <c r="B9" s="119" t="s">
        <v>59</v>
      </c>
      <c r="C9" s="120">
        <v>6</v>
      </c>
      <c r="D9" s="121">
        <v>6</v>
      </c>
      <c r="E9" s="121"/>
      <c r="F9" s="120"/>
      <c r="G9" s="120"/>
      <c r="H9" s="117"/>
      <c r="I9" s="117"/>
      <c r="J9" s="117"/>
      <c r="K9" s="105"/>
    </row>
    <row r="10" s="102" customFormat="1" ht="20" customHeight="1" spans="1:11">
      <c r="A10" s="118">
        <v>20103</v>
      </c>
      <c r="B10" s="119" t="s">
        <v>60</v>
      </c>
      <c r="C10" s="120">
        <v>965.15</v>
      </c>
      <c r="D10" s="121"/>
      <c r="E10" s="121">
        <v>643.03</v>
      </c>
      <c r="F10" s="121">
        <v>211.19</v>
      </c>
      <c r="G10" s="121">
        <v>110.94</v>
      </c>
      <c r="H10" s="117"/>
      <c r="I10" s="117"/>
      <c r="J10" s="117"/>
      <c r="K10" s="105"/>
    </row>
    <row r="11" s="102" customFormat="1" ht="20" customHeight="1" spans="1:11">
      <c r="A11" s="118">
        <v>2010301</v>
      </c>
      <c r="B11" s="119" t="s">
        <v>61</v>
      </c>
      <c r="C11" s="120">
        <v>643.03</v>
      </c>
      <c r="D11" s="121"/>
      <c r="E11" s="121">
        <v>643.03</v>
      </c>
      <c r="F11" s="121"/>
      <c r="G11" s="120"/>
      <c r="H11" s="117"/>
      <c r="I11" s="117"/>
      <c r="J11" s="117"/>
      <c r="K11" s="105"/>
    </row>
    <row r="12" s="102" customFormat="1" ht="20" customHeight="1" spans="1:11">
      <c r="A12" s="118">
        <v>2010399</v>
      </c>
      <c r="B12" s="119" t="s">
        <v>62</v>
      </c>
      <c r="C12" s="120">
        <v>322.13</v>
      </c>
      <c r="D12" s="121"/>
      <c r="E12" s="121"/>
      <c r="F12" s="121">
        <v>211.19</v>
      </c>
      <c r="G12" s="121">
        <v>110.94</v>
      </c>
      <c r="H12" s="117"/>
      <c r="I12" s="117"/>
      <c r="J12" s="117"/>
      <c r="K12" s="105"/>
    </row>
    <row r="13" s="102" customFormat="1" ht="20" customHeight="1" spans="1:11">
      <c r="A13" s="118">
        <v>20104</v>
      </c>
      <c r="B13" s="119" t="s">
        <v>63</v>
      </c>
      <c r="C13" s="120">
        <v>20</v>
      </c>
      <c r="D13" s="120"/>
      <c r="E13" s="120"/>
      <c r="F13" s="121">
        <v>20</v>
      </c>
      <c r="G13" s="120"/>
      <c r="H13" s="117"/>
      <c r="I13" s="117"/>
      <c r="J13" s="117"/>
      <c r="K13" s="105"/>
    </row>
    <row r="14" s="102" customFormat="1" ht="20" customHeight="1" spans="1:11">
      <c r="A14" s="118">
        <v>2010499</v>
      </c>
      <c r="B14" s="119" t="s">
        <v>64</v>
      </c>
      <c r="C14" s="120">
        <v>20</v>
      </c>
      <c r="D14" s="120"/>
      <c r="E14" s="120"/>
      <c r="F14" s="121">
        <v>20</v>
      </c>
      <c r="G14" s="120"/>
      <c r="H14" s="117"/>
      <c r="I14" s="117"/>
      <c r="J14" s="117"/>
      <c r="K14" s="105"/>
    </row>
    <row r="15" s="102" customFormat="1" ht="20" customHeight="1" spans="1:11">
      <c r="A15" s="118">
        <v>20105</v>
      </c>
      <c r="B15" s="119" t="s">
        <v>65</v>
      </c>
      <c r="C15" s="120">
        <v>21.39</v>
      </c>
      <c r="D15" s="121">
        <v>1.69</v>
      </c>
      <c r="E15" s="121"/>
      <c r="F15" s="121">
        <v>19.7</v>
      </c>
      <c r="G15" s="120"/>
      <c r="H15" s="117"/>
      <c r="I15" s="117"/>
      <c r="J15" s="117"/>
      <c r="K15" s="105"/>
    </row>
    <row r="16" s="102" customFormat="1" ht="20" customHeight="1" spans="1:11">
      <c r="A16" s="118">
        <v>2010599</v>
      </c>
      <c r="B16" s="119" t="s">
        <v>66</v>
      </c>
      <c r="C16" s="120">
        <v>21.39</v>
      </c>
      <c r="D16" s="121">
        <v>1.69</v>
      </c>
      <c r="E16" s="121"/>
      <c r="F16" s="121">
        <v>19.7</v>
      </c>
      <c r="G16" s="120"/>
      <c r="H16" s="117"/>
      <c r="I16" s="117"/>
      <c r="J16" s="117"/>
      <c r="K16" s="105"/>
    </row>
    <row r="17" s="102" customFormat="1" ht="20" customHeight="1" spans="1:11">
      <c r="A17" s="118">
        <v>20106</v>
      </c>
      <c r="B17" s="119" t="s">
        <v>67</v>
      </c>
      <c r="C17" s="120">
        <v>-93.51</v>
      </c>
      <c r="D17" s="121"/>
      <c r="E17" s="121">
        <v>44.32</v>
      </c>
      <c r="F17" s="121">
        <v>-137.83</v>
      </c>
      <c r="G17" s="120"/>
      <c r="H17" s="117"/>
      <c r="I17" s="117"/>
      <c r="J17" s="117"/>
      <c r="K17" s="105"/>
    </row>
    <row r="18" s="102" customFormat="1" ht="20" customHeight="1" spans="1:11">
      <c r="A18" s="118">
        <v>2010601</v>
      </c>
      <c r="B18" s="119" t="s">
        <v>61</v>
      </c>
      <c r="C18" s="120">
        <v>16</v>
      </c>
      <c r="D18" s="121"/>
      <c r="E18" s="121">
        <v>16</v>
      </c>
      <c r="F18" s="121"/>
      <c r="G18" s="120"/>
      <c r="H18" s="117"/>
      <c r="I18" s="117"/>
      <c r="J18" s="117"/>
      <c r="K18" s="105"/>
    </row>
    <row r="19" s="102" customFormat="1" ht="20" customHeight="1" spans="1:11">
      <c r="A19" s="118">
        <v>2010650</v>
      </c>
      <c r="B19" s="119" t="s">
        <v>68</v>
      </c>
      <c r="C19" s="120">
        <v>28.31</v>
      </c>
      <c r="D19" s="121"/>
      <c r="E19" s="121">
        <v>28.31</v>
      </c>
      <c r="F19" s="121"/>
      <c r="G19" s="120"/>
      <c r="H19" s="117"/>
      <c r="I19" s="117"/>
      <c r="J19" s="117"/>
      <c r="K19" s="105"/>
    </row>
    <row r="20" s="102" customFormat="1" ht="20" customHeight="1" spans="1:11">
      <c r="A20" s="118">
        <v>2010699</v>
      </c>
      <c r="B20" s="119" t="s">
        <v>69</v>
      </c>
      <c r="C20" s="120">
        <v>-137.83</v>
      </c>
      <c r="D20" s="121"/>
      <c r="E20" s="121"/>
      <c r="F20" s="121">
        <v>-137.83</v>
      </c>
      <c r="G20" s="120"/>
      <c r="H20" s="117"/>
      <c r="I20" s="117"/>
      <c r="J20" s="117"/>
      <c r="K20" s="105"/>
    </row>
    <row r="21" s="102" customFormat="1" ht="20" customHeight="1" spans="1:11">
      <c r="A21" s="118">
        <v>20107</v>
      </c>
      <c r="B21" s="119" t="s">
        <v>70</v>
      </c>
      <c r="C21" s="120">
        <v>-130</v>
      </c>
      <c r="D21" s="121"/>
      <c r="E21" s="121"/>
      <c r="F21" s="121">
        <v>-130</v>
      </c>
      <c r="G21" s="120"/>
      <c r="H21" s="117"/>
      <c r="I21" s="117"/>
      <c r="J21" s="117"/>
      <c r="K21" s="105"/>
    </row>
    <row r="22" s="102" customFormat="1" ht="20" customHeight="1" spans="1:11">
      <c r="A22" s="118">
        <v>2010799</v>
      </c>
      <c r="B22" s="119" t="s">
        <v>71</v>
      </c>
      <c r="C22" s="120">
        <v>-130</v>
      </c>
      <c r="D22" s="121"/>
      <c r="E22" s="121"/>
      <c r="F22" s="121">
        <v>-130</v>
      </c>
      <c r="G22" s="120"/>
      <c r="H22" s="117"/>
      <c r="I22" s="117"/>
      <c r="J22" s="117"/>
      <c r="K22" s="105"/>
    </row>
    <row r="23" s="102" customFormat="1" ht="20" customHeight="1" spans="1:11">
      <c r="A23" s="118">
        <v>20108</v>
      </c>
      <c r="B23" s="119" t="s">
        <v>72</v>
      </c>
      <c r="C23" s="120">
        <v>42.17</v>
      </c>
      <c r="D23" s="121"/>
      <c r="E23" s="121"/>
      <c r="F23" s="121">
        <v>42.17</v>
      </c>
      <c r="G23" s="120"/>
      <c r="H23" s="117"/>
      <c r="I23" s="117"/>
      <c r="J23" s="117"/>
      <c r="K23" s="105"/>
    </row>
    <row r="24" s="102" customFormat="1" ht="20" customHeight="1" spans="1:11">
      <c r="A24" s="118">
        <v>2010804</v>
      </c>
      <c r="B24" s="119" t="s">
        <v>73</v>
      </c>
      <c r="C24" s="120">
        <v>42.17</v>
      </c>
      <c r="D24" s="121"/>
      <c r="E24" s="121"/>
      <c r="F24" s="121">
        <v>42.17</v>
      </c>
      <c r="G24" s="120"/>
      <c r="H24" s="117"/>
      <c r="I24" s="117"/>
      <c r="J24" s="117"/>
      <c r="K24" s="105"/>
    </row>
    <row r="25" s="102" customFormat="1" ht="20" customHeight="1" spans="1:11">
      <c r="A25" s="118">
        <v>20113</v>
      </c>
      <c r="B25" s="119" t="s">
        <v>74</v>
      </c>
      <c r="C25" s="120">
        <v>182.77</v>
      </c>
      <c r="D25" s="121"/>
      <c r="E25" s="121">
        <v>-30.02</v>
      </c>
      <c r="F25" s="121">
        <v>212.79</v>
      </c>
      <c r="G25" s="120"/>
      <c r="H25" s="117"/>
      <c r="I25" s="117"/>
      <c r="J25" s="117"/>
      <c r="K25" s="105"/>
    </row>
    <row r="26" s="102" customFormat="1" ht="20" customHeight="1" spans="1:11">
      <c r="A26" s="118">
        <v>2011301</v>
      </c>
      <c r="B26" s="119" t="s">
        <v>61</v>
      </c>
      <c r="C26" s="120">
        <v>-49.09</v>
      </c>
      <c r="D26" s="121"/>
      <c r="E26" s="121">
        <v>-49.09</v>
      </c>
      <c r="F26" s="121"/>
      <c r="G26" s="120"/>
      <c r="H26" s="117"/>
      <c r="I26" s="117"/>
      <c r="J26" s="117"/>
      <c r="K26" s="105"/>
    </row>
    <row r="27" s="102" customFormat="1" ht="20" customHeight="1" spans="1:11">
      <c r="A27" s="118">
        <v>2011308</v>
      </c>
      <c r="B27" s="119" t="s">
        <v>75</v>
      </c>
      <c r="C27" s="120">
        <v>-2</v>
      </c>
      <c r="D27" s="121"/>
      <c r="E27" s="121"/>
      <c r="F27" s="121">
        <v>-2</v>
      </c>
      <c r="G27" s="120"/>
      <c r="H27" s="117"/>
      <c r="I27" s="117"/>
      <c r="J27" s="117"/>
      <c r="K27" s="105"/>
    </row>
    <row r="28" s="102" customFormat="1" ht="20" customHeight="1" spans="1:11">
      <c r="A28" s="118">
        <v>2011350</v>
      </c>
      <c r="B28" s="119" t="s">
        <v>68</v>
      </c>
      <c r="C28" s="120">
        <v>19.07</v>
      </c>
      <c r="D28" s="121"/>
      <c r="E28" s="121">
        <v>19.07</v>
      </c>
      <c r="F28" s="121"/>
      <c r="G28" s="120"/>
      <c r="H28" s="117"/>
      <c r="I28" s="117"/>
      <c r="J28" s="117"/>
      <c r="K28" s="105"/>
    </row>
    <row r="29" s="102" customFormat="1" ht="20" customHeight="1" spans="1:11">
      <c r="A29" s="118">
        <v>2011399</v>
      </c>
      <c r="B29" s="119" t="s">
        <v>76</v>
      </c>
      <c r="C29" s="120">
        <v>214.79</v>
      </c>
      <c r="D29" s="121"/>
      <c r="E29" s="121"/>
      <c r="F29" s="121">
        <v>214.79</v>
      </c>
      <c r="G29" s="120"/>
      <c r="H29" s="117"/>
      <c r="I29" s="117"/>
      <c r="J29" s="117"/>
      <c r="K29" s="105"/>
    </row>
    <row r="30" s="102" customFormat="1" ht="20" customHeight="1" spans="1:11">
      <c r="A30" s="118">
        <v>20129</v>
      </c>
      <c r="B30" s="119" t="s">
        <v>77</v>
      </c>
      <c r="C30" s="120">
        <v>2.15</v>
      </c>
      <c r="D30" s="121">
        <v>2.85</v>
      </c>
      <c r="E30" s="121"/>
      <c r="F30" s="121">
        <v>-0.7</v>
      </c>
      <c r="G30" s="120"/>
      <c r="H30" s="117"/>
      <c r="I30" s="117"/>
      <c r="J30" s="117"/>
      <c r="K30" s="105"/>
    </row>
    <row r="31" s="102" customFormat="1" ht="20" customHeight="1" spans="1:11">
      <c r="A31" s="118">
        <v>2012999</v>
      </c>
      <c r="B31" s="119" t="s">
        <v>78</v>
      </c>
      <c r="C31" s="120">
        <v>2.15</v>
      </c>
      <c r="D31" s="121">
        <v>2.85</v>
      </c>
      <c r="E31" s="121"/>
      <c r="F31" s="121">
        <v>-0.7</v>
      </c>
      <c r="G31" s="120"/>
      <c r="H31" s="117"/>
      <c r="I31" s="117"/>
      <c r="J31" s="117"/>
      <c r="K31" s="105"/>
    </row>
    <row r="32" s="102" customFormat="1" ht="20" customHeight="1" spans="1:11">
      <c r="A32" s="118">
        <v>20132</v>
      </c>
      <c r="B32" s="119" t="s">
        <v>79</v>
      </c>
      <c r="C32" s="120">
        <v>7.1</v>
      </c>
      <c r="D32" s="121">
        <v>4.6</v>
      </c>
      <c r="E32" s="121"/>
      <c r="F32" s="121">
        <v>2.5</v>
      </c>
      <c r="G32" s="120"/>
      <c r="H32" s="117"/>
      <c r="I32" s="117"/>
      <c r="J32" s="117"/>
      <c r="K32" s="105"/>
    </row>
    <row r="33" s="102" customFormat="1" ht="20" customHeight="1" spans="1:11">
      <c r="A33" s="118">
        <v>2013299</v>
      </c>
      <c r="B33" s="119" t="s">
        <v>80</v>
      </c>
      <c r="C33" s="120">
        <v>7.1</v>
      </c>
      <c r="D33" s="121">
        <v>4.6</v>
      </c>
      <c r="E33" s="121"/>
      <c r="F33" s="121">
        <v>2.5</v>
      </c>
      <c r="G33" s="120"/>
      <c r="H33" s="117"/>
      <c r="I33" s="117"/>
      <c r="J33" s="117"/>
      <c r="K33" s="105"/>
    </row>
    <row r="34" s="102" customFormat="1" ht="20" customHeight="1" spans="1:11">
      <c r="A34" s="118">
        <v>20134</v>
      </c>
      <c r="B34" s="119" t="s">
        <v>81</v>
      </c>
      <c r="C34" s="120">
        <v>246.97</v>
      </c>
      <c r="D34" s="121">
        <v>36.97</v>
      </c>
      <c r="E34" s="121"/>
      <c r="F34" s="121">
        <v>210</v>
      </c>
      <c r="G34" s="120"/>
      <c r="H34" s="117"/>
      <c r="I34" s="117"/>
      <c r="J34" s="117"/>
      <c r="K34" s="105"/>
    </row>
    <row r="35" s="102" customFormat="1" ht="20" customHeight="1" spans="1:11">
      <c r="A35" s="118">
        <v>2013405</v>
      </c>
      <c r="B35" s="119" t="s">
        <v>82</v>
      </c>
      <c r="C35" s="120">
        <v>3</v>
      </c>
      <c r="D35" s="121">
        <v>3</v>
      </c>
      <c r="E35" s="121"/>
      <c r="F35" s="121"/>
      <c r="G35" s="120"/>
      <c r="H35" s="117"/>
      <c r="I35" s="117"/>
      <c r="J35" s="117"/>
      <c r="K35" s="105"/>
    </row>
    <row r="36" s="102" customFormat="1" ht="20" customHeight="1" spans="1:11">
      <c r="A36" s="118">
        <v>2013499</v>
      </c>
      <c r="B36" s="119" t="s">
        <v>83</v>
      </c>
      <c r="C36" s="120">
        <v>243.97</v>
      </c>
      <c r="D36" s="121">
        <v>33.97</v>
      </c>
      <c r="E36" s="121"/>
      <c r="F36" s="121">
        <v>210</v>
      </c>
      <c r="G36" s="120"/>
      <c r="H36" s="117"/>
      <c r="I36" s="117"/>
      <c r="J36" s="117"/>
      <c r="K36" s="105"/>
    </row>
    <row r="37" s="102" customFormat="1" ht="20" customHeight="1" spans="1:11">
      <c r="A37" s="118">
        <v>20138</v>
      </c>
      <c r="B37" s="119" t="s">
        <v>84</v>
      </c>
      <c r="C37" s="120">
        <v>73.76</v>
      </c>
      <c r="D37" s="121"/>
      <c r="E37" s="121">
        <v>13.48</v>
      </c>
      <c r="F37" s="121">
        <v>60.28</v>
      </c>
      <c r="G37" s="120"/>
      <c r="H37" s="117"/>
      <c r="I37" s="117"/>
      <c r="J37" s="117"/>
      <c r="K37" s="105"/>
    </row>
    <row r="38" s="102" customFormat="1" ht="20" customHeight="1" spans="1:11">
      <c r="A38" s="118">
        <v>2013801</v>
      </c>
      <c r="B38" s="119" t="s">
        <v>61</v>
      </c>
      <c r="C38" s="120">
        <v>13.48</v>
      </c>
      <c r="D38" s="121"/>
      <c r="E38" s="121">
        <v>13.48</v>
      </c>
      <c r="F38" s="121"/>
      <c r="G38" s="120"/>
      <c r="H38" s="117"/>
      <c r="I38" s="117"/>
      <c r="J38" s="117"/>
      <c r="K38" s="105"/>
    </row>
    <row r="39" s="102" customFormat="1" ht="20" customHeight="1" spans="1:11">
      <c r="A39" s="118">
        <v>2013899</v>
      </c>
      <c r="B39" s="119" t="s">
        <v>85</v>
      </c>
      <c r="C39" s="120">
        <v>60.28</v>
      </c>
      <c r="D39" s="121"/>
      <c r="E39" s="121"/>
      <c r="F39" s="121">
        <v>60.28</v>
      </c>
      <c r="G39" s="120"/>
      <c r="H39" s="117"/>
      <c r="I39" s="117"/>
      <c r="J39" s="117"/>
      <c r="K39" s="105"/>
    </row>
    <row r="40" s="102" customFormat="1" ht="20" customHeight="1" spans="1:11">
      <c r="A40" s="118">
        <v>20139</v>
      </c>
      <c r="B40" s="119" t="s">
        <v>86</v>
      </c>
      <c r="C40" s="120">
        <v>93.34</v>
      </c>
      <c r="D40" s="121"/>
      <c r="E40" s="121">
        <v>29.02</v>
      </c>
      <c r="F40" s="121">
        <v>64.33</v>
      </c>
      <c r="G40" s="120"/>
      <c r="H40" s="117"/>
      <c r="I40" s="117"/>
      <c r="J40" s="117"/>
      <c r="K40" s="105"/>
    </row>
    <row r="41" ht="20" customHeight="1" spans="1:11">
      <c r="A41" s="118">
        <v>2013904</v>
      </c>
      <c r="B41" s="119" t="s">
        <v>87</v>
      </c>
      <c r="C41" s="120">
        <v>64.33</v>
      </c>
      <c r="D41" s="121"/>
      <c r="E41" s="121"/>
      <c r="F41" s="121">
        <v>64.33</v>
      </c>
      <c r="G41" s="120"/>
      <c r="H41" s="117"/>
      <c r="I41" s="117"/>
      <c r="J41" s="117"/>
    </row>
    <row r="42" ht="20" customHeight="1" spans="1:11">
      <c r="A42" s="118">
        <v>2013950</v>
      </c>
      <c r="B42" s="119" t="s">
        <v>68</v>
      </c>
      <c r="C42" s="120">
        <v>29.02</v>
      </c>
      <c r="D42" s="121"/>
      <c r="E42" s="121">
        <v>29.02</v>
      </c>
      <c r="F42" s="121"/>
      <c r="G42" s="120"/>
      <c r="H42" s="117"/>
      <c r="I42" s="117"/>
      <c r="J42" s="117"/>
    </row>
    <row r="43" ht="20" customHeight="1" spans="1:11">
      <c r="A43" s="118">
        <v>20140</v>
      </c>
      <c r="B43" s="119" t="s">
        <v>88</v>
      </c>
      <c r="C43" s="120">
        <v>19</v>
      </c>
      <c r="D43" s="121">
        <v>5</v>
      </c>
      <c r="E43" s="121"/>
      <c r="F43" s="121">
        <v>14</v>
      </c>
      <c r="G43" s="120"/>
      <c r="H43" s="117"/>
      <c r="I43" s="117"/>
      <c r="J43" s="117"/>
    </row>
    <row r="44" ht="20" customHeight="1" spans="1:11">
      <c r="A44" s="118">
        <v>2014004</v>
      </c>
      <c r="B44" s="119" t="s">
        <v>89</v>
      </c>
      <c r="C44" s="120">
        <v>5</v>
      </c>
      <c r="D44" s="121">
        <v>5</v>
      </c>
      <c r="E44" s="121"/>
      <c r="F44" s="121"/>
      <c r="G44" s="120"/>
      <c r="H44" s="117"/>
      <c r="I44" s="117"/>
      <c r="J44" s="117"/>
    </row>
    <row r="45" ht="20" customHeight="1" spans="1:11">
      <c r="A45" s="118">
        <v>2014099</v>
      </c>
      <c r="B45" s="119" t="s">
        <v>90</v>
      </c>
      <c r="C45" s="120">
        <v>14</v>
      </c>
      <c r="D45" s="121"/>
      <c r="E45" s="121"/>
      <c r="F45" s="121">
        <v>14</v>
      </c>
      <c r="G45" s="120"/>
      <c r="H45" s="117"/>
      <c r="I45" s="117"/>
      <c r="J45" s="117"/>
    </row>
    <row r="46" ht="20" customHeight="1" spans="1:11">
      <c r="A46" s="113">
        <v>204</v>
      </c>
      <c r="B46" s="114" t="s">
        <v>91</v>
      </c>
      <c r="C46" s="115">
        <v>1723.91</v>
      </c>
      <c r="D46" s="116">
        <v>1829.7</v>
      </c>
      <c r="E46" s="116">
        <v>-349.6</v>
      </c>
      <c r="F46" s="116">
        <v>162.68</v>
      </c>
      <c r="G46" s="116">
        <v>81.13</v>
      </c>
      <c r="H46" s="117"/>
      <c r="I46" s="117"/>
      <c r="J46" s="117"/>
    </row>
    <row r="47" ht="20" customHeight="1" spans="1:11">
      <c r="A47" s="118">
        <v>20401</v>
      </c>
      <c r="B47" s="119" t="s">
        <v>92</v>
      </c>
      <c r="C47" s="120">
        <v>78.94</v>
      </c>
      <c r="D47" s="121"/>
      <c r="E47" s="121"/>
      <c r="F47" s="121">
        <v>1.29</v>
      </c>
      <c r="G47" s="121">
        <v>77.65</v>
      </c>
      <c r="H47" s="117"/>
      <c r="I47" s="117"/>
      <c r="J47" s="117"/>
    </row>
    <row r="48" ht="20" customHeight="1" spans="1:11">
      <c r="A48" s="118">
        <v>2040199</v>
      </c>
      <c r="B48" s="119" t="s">
        <v>93</v>
      </c>
      <c r="C48" s="120">
        <v>78.94</v>
      </c>
      <c r="D48" s="121"/>
      <c r="E48" s="121"/>
      <c r="F48" s="121">
        <v>1.29</v>
      </c>
      <c r="G48" s="121">
        <v>77.65</v>
      </c>
      <c r="H48" s="117"/>
      <c r="I48" s="117"/>
      <c r="J48" s="117"/>
    </row>
    <row r="49" ht="20" customHeight="1" spans="1:10">
      <c r="A49" s="118">
        <v>20402</v>
      </c>
      <c r="B49" s="119" t="s">
        <v>94</v>
      </c>
      <c r="C49" s="120">
        <v>1654.85</v>
      </c>
      <c r="D49" s="121">
        <v>1829.7</v>
      </c>
      <c r="E49" s="121">
        <v>-353.32</v>
      </c>
      <c r="F49" s="121">
        <v>178.48</v>
      </c>
      <c r="G49" s="120"/>
      <c r="H49" s="117"/>
      <c r="I49" s="117"/>
      <c r="J49" s="117"/>
    </row>
    <row r="50" ht="20" customHeight="1" spans="1:10">
      <c r="A50" s="118">
        <v>2040201</v>
      </c>
      <c r="B50" s="119" t="s">
        <v>61</v>
      </c>
      <c r="C50" s="120">
        <v>1404.88</v>
      </c>
      <c r="D50" s="121">
        <v>1758.2</v>
      </c>
      <c r="E50" s="121">
        <v>-353.32</v>
      </c>
      <c r="F50" s="121"/>
      <c r="G50" s="120"/>
      <c r="H50" s="117"/>
      <c r="I50" s="117"/>
      <c r="J50" s="117"/>
    </row>
    <row r="51" ht="20" customHeight="1" spans="1:10">
      <c r="A51" s="118">
        <v>2040219</v>
      </c>
      <c r="B51" s="119" t="s">
        <v>95</v>
      </c>
      <c r="C51" s="120">
        <v>2.7</v>
      </c>
      <c r="D51" s="121"/>
      <c r="E51" s="121"/>
      <c r="F51" s="121">
        <v>2.7</v>
      </c>
      <c r="G51" s="120"/>
      <c r="H51" s="117"/>
      <c r="I51" s="117"/>
      <c r="J51" s="117"/>
    </row>
    <row r="52" ht="20" customHeight="1" spans="1:10">
      <c r="A52" s="118">
        <v>2040220</v>
      </c>
      <c r="B52" s="119" t="s">
        <v>96</v>
      </c>
      <c r="C52" s="120">
        <v>-4</v>
      </c>
      <c r="D52" s="121"/>
      <c r="E52" s="121"/>
      <c r="F52" s="121">
        <v>-4</v>
      </c>
      <c r="G52" s="120"/>
      <c r="H52" s="117"/>
      <c r="I52" s="117"/>
      <c r="J52" s="117"/>
    </row>
    <row r="53" ht="20" customHeight="1" spans="1:10">
      <c r="A53" s="118">
        <v>2040299</v>
      </c>
      <c r="B53" s="119" t="s">
        <v>97</v>
      </c>
      <c r="C53" s="120">
        <v>251.28</v>
      </c>
      <c r="D53" s="121">
        <v>71.5</v>
      </c>
      <c r="E53" s="121"/>
      <c r="F53" s="121">
        <v>179.78</v>
      </c>
      <c r="G53" s="120"/>
      <c r="H53" s="117"/>
      <c r="I53" s="117"/>
      <c r="J53" s="117"/>
    </row>
    <row r="54" ht="20" customHeight="1" spans="1:10">
      <c r="A54" s="118">
        <v>20406</v>
      </c>
      <c r="B54" s="119" t="s">
        <v>98</v>
      </c>
      <c r="C54" s="120">
        <v>-9.89</v>
      </c>
      <c r="D54" s="121"/>
      <c r="E54" s="121">
        <v>3.73</v>
      </c>
      <c r="F54" s="121">
        <v>-17.09</v>
      </c>
      <c r="G54" s="121">
        <v>3.47</v>
      </c>
      <c r="H54" s="117"/>
      <c r="I54" s="117"/>
      <c r="J54" s="117"/>
    </row>
    <row r="55" ht="20" customHeight="1" spans="1:10">
      <c r="A55" s="118">
        <v>2040601</v>
      </c>
      <c r="B55" s="119" t="s">
        <v>61</v>
      </c>
      <c r="C55" s="120">
        <v>2.93</v>
      </c>
      <c r="D55" s="121"/>
      <c r="E55" s="121">
        <v>2.93</v>
      </c>
      <c r="F55" s="121"/>
      <c r="G55" s="120"/>
      <c r="H55" s="117"/>
      <c r="I55" s="117"/>
      <c r="J55" s="117"/>
    </row>
    <row r="56" ht="20" customHeight="1" spans="1:10">
      <c r="A56" s="118">
        <v>2040650</v>
      </c>
      <c r="B56" s="119" t="s">
        <v>68</v>
      </c>
      <c r="C56" s="120">
        <v>0.8</v>
      </c>
      <c r="D56" s="121"/>
      <c r="E56" s="121">
        <v>0.8</v>
      </c>
      <c r="F56" s="121"/>
      <c r="G56" s="120"/>
      <c r="H56" s="117"/>
      <c r="I56" s="117"/>
      <c r="J56" s="117"/>
    </row>
    <row r="57" ht="20" customHeight="1" spans="1:10">
      <c r="A57" s="118">
        <v>2040699</v>
      </c>
      <c r="B57" s="119" t="s">
        <v>99</v>
      </c>
      <c r="C57" s="120">
        <v>-13.62</v>
      </c>
      <c r="D57" s="121"/>
      <c r="E57" s="121"/>
      <c r="F57" s="121">
        <v>-17.09</v>
      </c>
      <c r="G57" s="121">
        <v>3.47</v>
      </c>
      <c r="H57" s="117"/>
      <c r="I57" s="117"/>
      <c r="J57" s="117"/>
    </row>
    <row r="58" ht="20" customHeight="1" spans="1:10">
      <c r="A58" s="113">
        <v>205</v>
      </c>
      <c r="B58" s="114" t="s">
        <v>100</v>
      </c>
      <c r="C58" s="115">
        <v>8954.99</v>
      </c>
      <c r="D58" s="116">
        <v>6036.78</v>
      </c>
      <c r="E58" s="116">
        <v>2350.72</v>
      </c>
      <c r="F58" s="116">
        <v>-734.85</v>
      </c>
      <c r="G58" s="116">
        <v>1302.33</v>
      </c>
      <c r="H58" s="117"/>
      <c r="I58" s="117"/>
      <c r="J58" s="117"/>
    </row>
    <row r="59" ht="20" customHeight="1" spans="1:10">
      <c r="A59" s="118">
        <v>20501</v>
      </c>
      <c r="B59" s="119" t="s">
        <v>101</v>
      </c>
      <c r="C59" s="120">
        <v>83.96</v>
      </c>
      <c r="D59" s="121">
        <v>9.51</v>
      </c>
      <c r="E59" s="121">
        <v>-2.02</v>
      </c>
      <c r="F59" s="121"/>
      <c r="G59" s="121">
        <v>76.48</v>
      </c>
      <c r="H59" s="117"/>
      <c r="I59" s="117"/>
      <c r="J59" s="117"/>
    </row>
    <row r="60" ht="20" customHeight="1" spans="1:10">
      <c r="A60" s="118">
        <v>2050101</v>
      </c>
      <c r="B60" s="119" t="s">
        <v>61</v>
      </c>
      <c r="C60" s="120">
        <v>4.96</v>
      </c>
      <c r="D60" s="121"/>
      <c r="E60" s="121">
        <v>4.96</v>
      </c>
      <c r="F60" s="121"/>
      <c r="G60" s="120"/>
      <c r="H60" s="117"/>
      <c r="I60" s="117"/>
      <c r="J60" s="117"/>
    </row>
    <row r="61" ht="20" customHeight="1" spans="1:10">
      <c r="A61" s="118">
        <v>2050199</v>
      </c>
      <c r="B61" s="119" t="s">
        <v>102</v>
      </c>
      <c r="C61" s="120">
        <v>79.01</v>
      </c>
      <c r="D61" s="121">
        <v>9.51</v>
      </c>
      <c r="E61" s="121">
        <v>-6.98</v>
      </c>
      <c r="F61" s="120"/>
      <c r="G61" s="121">
        <v>76.48</v>
      </c>
      <c r="H61" s="117"/>
      <c r="I61" s="117"/>
      <c r="J61" s="117"/>
    </row>
    <row r="62" ht="20" customHeight="1" spans="1:10">
      <c r="A62" s="118">
        <v>20502</v>
      </c>
      <c r="B62" s="119" t="s">
        <v>103</v>
      </c>
      <c r="C62" s="120">
        <v>8871.03</v>
      </c>
      <c r="D62" s="121">
        <v>6027.27</v>
      </c>
      <c r="E62" s="121">
        <v>2352.75</v>
      </c>
      <c r="F62" s="121">
        <v>-734.85</v>
      </c>
      <c r="G62" s="121">
        <v>1225.86</v>
      </c>
      <c r="H62" s="117"/>
      <c r="I62" s="117"/>
      <c r="J62" s="117"/>
    </row>
    <row r="63" ht="20" customHeight="1" spans="1:10">
      <c r="A63" s="118">
        <v>2050201</v>
      </c>
      <c r="B63" s="119" t="s">
        <v>104</v>
      </c>
      <c r="C63" s="120">
        <v>1568.87</v>
      </c>
      <c r="D63" s="121">
        <v>1033.73</v>
      </c>
      <c r="E63" s="121">
        <v>13.73</v>
      </c>
      <c r="F63" s="121">
        <v>516.4</v>
      </c>
      <c r="G63" s="121">
        <v>5.01</v>
      </c>
      <c r="H63" s="117"/>
      <c r="I63" s="117"/>
      <c r="J63" s="117"/>
    </row>
    <row r="64" ht="20" customHeight="1" spans="1:10">
      <c r="A64" s="118">
        <v>2050202</v>
      </c>
      <c r="B64" s="119" t="s">
        <v>105</v>
      </c>
      <c r="C64" s="120">
        <v>4245.07</v>
      </c>
      <c r="D64" s="121">
        <v>1705.23</v>
      </c>
      <c r="E64" s="121">
        <v>1616.39</v>
      </c>
      <c r="F64" s="121">
        <v>-359.51</v>
      </c>
      <c r="G64" s="121">
        <v>1282.96</v>
      </c>
      <c r="H64" s="117"/>
      <c r="I64" s="117"/>
      <c r="J64" s="117"/>
    </row>
    <row r="65" ht="20" customHeight="1" spans="1:10">
      <c r="A65" s="118">
        <v>2050203</v>
      </c>
      <c r="B65" s="119" t="s">
        <v>106</v>
      </c>
      <c r="C65" s="120">
        <v>742.99</v>
      </c>
      <c r="D65" s="121">
        <v>1014.22</v>
      </c>
      <c r="E65" s="121">
        <v>722.63</v>
      </c>
      <c r="F65" s="121">
        <v>-931.74</v>
      </c>
      <c r="G65" s="121">
        <v>-62.11</v>
      </c>
      <c r="H65" s="117"/>
      <c r="I65" s="117"/>
      <c r="J65" s="117"/>
    </row>
    <row r="66" ht="20" customHeight="1" spans="1:10">
      <c r="A66" s="118">
        <v>2050204</v>
      </c>
      <c r="B66" s="119" t="s">
        <v>107</v>
      </c>
      <c r="C66" s="120">
        <v>1.61</v>
      </c>
      <c r="D66" s="121">
        <v>1.61</v>
      </c>
      <c r="E66" s="121"/>
      <c r="F66" s="121"/>
      <c r="G66" s="120"/>
      <c r="H66" s="117"/>
      <c r="I66" s="117"/>
      <c r="J66" s="117"/>
    </row>
    <row r="67" ht="20" customHeight="1" spans="1:10">
      <c r="A67" s="118">
        <v>2050299</v>
      </c>
      <c r="B67" s="119" t="s">
        <v>108</v>
      </c>
      <c r="C67" s="120">
        <v>2312.49</v>
      </c>
      <c r="D67" s="121">
        <v>2272.49</v>
      </c>
      <c r="E67" s="121"/>
      <c r="F67" s="121">
        <v>40</v>
      </c>
      <c r="G67" s="120"/>
      <c r="H67" s="117"/>
      <c r="I67" s="117"/>
      <c r="J67" s="117"/>
    </row>
    <row r="68" ht="20" customHeight="1" spans="1:10">
      <c r="A68" s="113">
        <v>206</v>
      </c>
      <c r="B68" s="114" t="s">
        <v>109</v>
      </c>
      <c r="C68" s="115">
        <v>11</v>
      </c>
      <c r="D68" s="116">
        <v>11</v>
      </c>
      <c r="E68" s="116"/>
      <c r="F68" s="116"/>
      <c r="G68" s="115"/>
      <c r="H68" s="117"/>
      <c r="I68" s="117"/>
      <c r="J68" s="117"/>
    </row>
    <row r="69" ht="20" customHeight="1" spans="1:10">
      <c r="A69" s="118">
        <v>20699</v>
      </c>
      <c r="B69" s="119" t="s">
        <v>110</v>
      </c>
      <c r="C69" s="120">
        <v>11</v>
      </c>
      <c r="D69" s="121">
        <v>11</v>
      </c>
      <c r="E69" s="121"/>
      <c r="F69" s="121"/>
      <c r="G69" s="120"/>
      <c r="H69" s="117"/>
      <c r="I69" s="117"/>
      <c r="J69" s="117"/>
    </row>
    <row r="70" ht="20" customHeight="1" spans="1:10">
      <c r="A70" s="118">
        <v>2069901</v>
      </c>
      <c r="B70" s="119" t="s">
        <v>111</v>
      </c>
      <c r="C70" s="120">
        <v>6</v>
      </c>
      <c r="D70" s="121">
        <v>6</v>
      </c>
      <c r="E70" s="121"/>
      <c r="F70" s="121"/>
      <c r="G70" s="120"/>
      <c r="H70" s="117"/>
      <c r="I70" s="117"/>
      <c r="J70" s="117"/>
    </row>
    <row r="71" ht="20" customHeight="1" spans="1:10">
      <c r="A71" s="118">
        <v>2069999</v>
      </c>
      <c r="B71" s="119" t="s">
        <v>110</v>
      </c>
      <c r="C71" s="120">
        <v>5</v>
      </c>
      <c r="D71" s="121">
        <v>5</v>
      </c>
      <c r="E71" s="121"/>
      <c r="F71" s="121"/>
      <c r="G71" s="120"/>
      <c r="H71" s="117"/>
      <c r="I71" s="117"/>
      <c r="J71" s="117"/>
    </row>
    <row r="72" ht="20" customHeight="1" spans="1:10">
      <c r="A72" s="113">
        <v>207</v>
      </c>
      <c r="B72" s="114" t="s">
        <v>112</v>
      </c>
      <c r="C72" s="115">
        <v>614.72</v>
      </c>
      <c r="D72" s="116">
        <v>14.22</v>
      </c>
      <c r="E72" s="116">
        <v>-22.39</v>
      </c>
      <c r="F72" s="116">
        <v>551.62</v>
      </c>
      <c r="G72" s="116">
        <v>71.27</v>
      </c>
      <c r="H72" s="117"/>
      <c r="I72" s="117"/>
      <c r="J72" s="117"/>
    </row>
    <row r="73" ht="20" customHeight="1" spans="1:10">
      <c r="A73" s="118">
        <v>20701</v>
      </c>
      <c r="B73" s="119" t="s">
        <v>113</v>
      </c>
      <c r="C73" s="120">
        <v>483.05</v>
      </c>
      <c r="D73" s="121">
        <v>10.45</v>
      </c>
      <c r="E73" s="121">
        <v>-22.39</v>
      </c>
      <c r="F73" s="121">
        <v>423.73</v>
      </c>
      <c r="G73" s="121">
        <v>71.27</v>
      </c>
      <c r="H73" s="117"/>
      <c r="I73" s="117"/>
      <c r="J73" s="117"/>
    </row>
    <row r="74" ht="20" customHeight="1" spans="1:10">
      <c r="A74" s="118">
        <v>2070109</v>
      </c>
      <c r="B74" s="119" t="s">
        <v>114</v>
      </c>
      <c r="C74" s="120">
        <v>7</v>
      </c>
      <c r="D74" s="121">
        <v>7</v>
      </c>
      <c r="E74" s="121"/>
      <c r="F74" s="121"/>
      <c r="G74" s="120"/>
      <c r="H74" s="117"/>
      <c r="I74" s="117"/>
      <c r="J74" s="117"/>
    </row>
    <row r="75" ht="20" customHeight="1" spans="1:10">
      <c r="A75" s="118">
        <v>2070114</v>
      </c>
      <c r="B75" s="119" t="s">
        <v>115</v>
      </c>
      <c r="C75" s="120">
        <v>-22.39</v>
      </c>
      <c r="D75" s="121"/>
      <c r="E75" s="121">
        <v>-22.39</v>
      </c>
      <c r="F75" s="121"/>
      <c r="G75" s="120"/>
      <c r="H75" s="117"/>
      <c r="I75" s="117"/>
      <c r="J75" s="117"/>
    </row>
    <row r="76" ht="20" customHeight="1" spans="1:10">
      <c r="A76" s="118">
        <v>2070199</v>
      </c>
      <c r="B76" s="119" t="s">
        <v>116</v>
      </c>
      <c r="C76" s="120">
        <v>498.45</v>
      </c>
      <c r="D76" s="121">
        <v>3.45</v>
      </c>
      <c r="E76" s="121"/>
      <c r="F76" s="121">
        <v>423.73</v>
      </c>
      <c r="G76" s="121">
        <v>71.27</v>
      </c>
      <c r="H76" s="117"/>
      <c r="I76" s="117"/>
      <c r="J76" s="117"/>
    </row>
    <row r="77" ht="20" customHeight="1" spans="1:10">
      <c r="A77" s="118">
        <v>20703</v>
      </c>
      <c r="B77" s="119" t="s">
        <v>117</v>
      </c>
      <c r="C77" s="120">
        <v>131.06</v>
      </c>
      <c r="D77" s="121">
        <v>3.17</v>
      </c>
      <c r="E77" s="121"/>
      <c r="F77" s="121">
        <v>127.9</v>
      </c>
      <c r="G77" s="120"/>
      <c r="H77" s="117"/>
      <c r="I77" s="117"/>
      <c r="J77" s="117"/>
    </row>
    <row r="78" ht="20" customHeight="1" spans="1:10">
      <c r="A78" s="118">
        <v>2070308</v>
      </c>
      <c r="B78" s="119" t="s">
        <v>118</v>
      </c>
      <c r="C78" s="120">
        <v>127.9</v>
      </c>
      <c r="D78" s="121"/>
      <c r="E78" s="121"/>
      <c r="F78" s="121">
        <v>127.9</v>
      </c>
      <c r="G78" s="120"/>
      <c r="H78" s="117"/>
      <c r="I78" s="117"/>
      <c r="J78" s="117"/>
    </row>
    <row r="79" ht="20" customHeight="1" spans="1:10">
      <c r="A79" s="118">
        <v>2070399</v>
      </c>
      <c r="B79" s="119" t="s">
        <v>119</v>
      </c>
      <c r="C79" s="120">
        <v>3.17</v>
      </c>
      <c r="D79" s="121">
        <v>3.17</v>
      </c>
      <c r="E79" s="121"/>
      <c r="F79" s="121"/>
      <c r="G79" s="120"/>
      <c r="H79" s="117"/>
      <c r="I79" s="117"/>
      <c r="J79" s="117"/>
    </row>
    <row r="80" ht="20" customHeight="1" spans="1:10">
      <c r="A80" s="118">
        <v>20799</v>
      </c>
      <c r="B80" s="119" t="s">
        <v>120</v>
      </c>
      <c r="C80" s="120">
        <v>0.6</v>
      </c>
      <c r="D80" s="121">
        <v>0.6</v>
      </c>
      <c r="E80" s="121"/>
      <c r="F80" s="121"/>
      <c r="G80" s="120"/>
      <c r="H80" s="117"/>
      <c r="I80" s="117"/>
      <c r="J80" s="117"/>
    </row>
    <row r="81" ht="20" customHeight="1" spans="1:10">
      <c r="A81" s="118">
        <v>2079999</v>
      </c>
      <c r="B81" s="119" t="s">
        <v>120</v>
      </c>
      <c r="C81" s="120">
        <v>0.6</v>
      </c>
      <c r="D81" s="121">
        <v>0.6</v>
      </c>
      <c r="E81" s="121"/>
      <c r="F81" s="121"/>
      <c r="G81" s="120"/>
      <c r="H81" s="117"/>
      <c r="I81" s="117"/>
      <c r="J81" s="117"/>
    </row>
    <row r="82" ht="20" customHeight="1" spans="1:10">
      <c r="A82" s="113">
        <v>208</v>
      </c>
      <c r="B82" s="114" t="s">
        <v>121</v>
      </c>
      <c r="C82" s="115">
        <v>-24.67</v>
      </c>
      <c r="D82" s="116">
        <v>1066.49</v>
      </c>
      <c r="E82" s="116">
        <v>260.97</v>
      </c>
      <c r="F82" s="116">
        <v>-1352.13</v>
      </c>
      <c r="G82" s="115"/>
      <c r="H82" s="117"/>
      <c r="I82" s="117"/>
      <c r="J82" s="117"/>
    </row>
    <row r="83" ht="20" customHeight="1" spans="1:10">
      <c r="A83" s="118">
        <v>20801</v>
      </c>
      <c r="B83" s="119" t="s">
        <v>122</v>
      </c>
      <c r="C83" s="120">
        <v>1011.55</v>
      </c>
      <c r="D83" s="121">
        <v>405.62</v>
      </c>
      <c r="E83" s="121">
        <v>46.16</v>
      </c>
      <c r="F83" s="121">
        <v>559.77</v>
      </c>
      <c r="G83" s="120"/>
      <c r="H83" s="117"/>
      <c r="I83" s="117"/>
      <c r="J83" s="117"/>
    </row>
    <row r="84" ht="20" customHeight="1" spans="1:10">
      <c r="A84" s="118">
        <v>2080101</v>
      </c>
      <c r="B84" s="119" t="s">
        <v>61</v>
      </c>
      <c r="C84" s="120">
        <v>46.16</v>
      </c>
      <c r="D84" s="121"/>
      <c r="E84" s="121">
        <v>46.16</v>
      </c>
      <c r="F84" s="121"/>
      <c r="G84" s="120"/>
      <c r="H84" s="117"/>
      <c r="I84" s="117"/>
      <c r="J84" s="117"/>
    </row>
    <row r="85" ht="20" customHeight="1" spans="1:10">
      <c r="A85" s="118">
        <v>2080107</v>
      </c>
      <c r="B85" s="119" t="s">
        <v>123</v>
      </c>
      <c r="C85" s="120">
        <v>100</v>
      </c>
      <c r="D85" s="121"/>
      <c r="E85" s="121"/>
      <c r="F85" s="121">
        <v>100</v>
      </c>
      <c r="G85" s="120"/>
      <c r="H85" s="117"/>
      <c r="I85" s="117"/>
      <c r="J85" s="117"/>
    </row>
    <row r="86" ht="20" customHeight="1" spans="1:10">
      <c r="A86" s="118">
        <v>2080116</v>
      </c>
      <c r="B86" s="119" t="s">
        <v>124</v>
      </c>
      <c r="C86" s="120">
        <v>848.92</v>
      </c>
      <c r="D86" s="121">
        <v>400.35</v>
      </c>
      <c r="E86" s="121"/>
      <c r="F86" s="121">
        <v>448.57</v>
      </c>
      <c r="G86" s="120"/>
      <c r="H86" s="117"/>
      <c r="I86" s="117"/>
      <c r="J86" s="117"/>
    </row>
    <row r="87" ht="20" customHeight="1" spans="1:10">
      <c r="A87" s="118">
        <v>2080199</v>
      </c>
      <c r="B87" s="119" t="s">
        <v>125</v>
      </c>
      <c r="C87" s="120">
        <v>16.47</v>
      </c>
      <c r="D87" s="121">
        <v>5.27</v>
      </c>
      <c r="E87" s="121"/>
      <c r="F87" s="121">
        <v>11.2</v>
      </c>
      <c r="G87" s="120"/>
      <c r="H87" s="117"/>
      <c r="I87" s="117"/>
      <c r="J87" s="117"/>
    </row>
    <row r="88" ht="20" customHeight="1" spans="1:10">
      <c r="A88" s="118">
        <v>20802</v>
      </c>
      <c r="B88" s="119" t="s">
        <v>126</v>
      </c>
      <c r="C88" s="120">
        <v>86.64</v>
      </c>
      <c r="D88" s="121"/>
      <c r="E88" s="121">
        <v>-20.81</v>
      </c>
      <c r="F88" s="121">
        <v>107.46</v>
      </c>
      <c r="G88" s="120"/>
      <c r="H88" s="117"/>
      <c r="I88" s="117"/>
      <c r="J88" s="117"/>
    </row>
    <row r="89" ht="20" customHeight="1" spans="1:10">
      <c r="A89" s="118">
        <v>2080201</v>
      </c>
      <c r="B89" s="119" t="s">
        <v>61</v>
      </c>
      <c r="C89" s="120">
        <v>-9.74</v>
      </c>
      <c r="D89" s="121"/>
      <c r="E89" s="121">
        <v>-9.74</v>
      </c>
      <c r="F89" s="121"/>
      <c r="G89" s="120"/>
      <c r="H89" s="117"/>
      <c r="I89" s="117"/>
      <c r="J89" s="117"/>
    </row>
    <row r="90" ht="20" customHeight="1" spans="1:10">
      <c r="A90" s="118">
        <v>2080206</v>
      </c>
      <c r="B90" s="119" t="s">
        <v>127</v>
      </c>
      <c r="C90" s="120">
        <v>484.78</v>
      </c>
      <c r="D90" s="121"/>
      <c r="E90" s="121"/>
      <c r="F90" s="121">
        <v>484.78</v>
      </c>
      <c r="G90" s="120"/>
      <c r="H90" s="117"/>
      <c r="I90" s="117"/>
      <c r="J90" s="117"/>
    </row>
    <row r="91" ht="20" customHeight="1" spans="1:10">
      <c r="A91" s="118">
        <v>2080209</v>
      </c>
      <c r="B91" s="119" t="s">
        <v>128</v>
      </c>
      <c r="C91" s="120">
        <v>-1.08</v>
      </c>
      <c r="D91" s="121"/>
      <c r="E91" s="121"/>
      <c r="F91" s="121">
        <v>-1.08</v>
      </c>
      <c r="G91" s="120"/>
      <c r="H91" s="117"/>
      <c r="I91" s="117"/>
      <c r="J91" s="117"/>
    </row>
    <row r="92" ht="20" customHeight="1" spans="1:10">
      <c r="A92" s="118">
        <v>2080299</v>
      </c>
      <c r="B92" s="119" t="s">
        <v>129</v>
      </c>
      <c r="C92" s="120">
        <v>-387.32</v>
      </c>
      <c r="D92" s="120"/>
      <c r="E92" s="121">
        <v>-11.08</v>
      </c>
      <c r="F92" s="121">
        <v>-376.24</v>
      </c>
      <c r="G92" s="120"/>
      <c r="H92" s="117"/>
      <c r="I92" s="117"/>
      <c r="J92" s="117"/>
    </row>
    <row r="93" ht="20" customHeight="1" spans="1:10">
      <c r="A93" s="118">
        <v>20805</v>
      </c>
      <c r="B93" s="119" t="s">
        <v>130</v>
      </c>
      <c r="C93" s="120">
        <v>370.95</v>
      </c>
      <c r="D93" s="121">
        <v>146.61</v>
      </c>
      <c r="E93" s="121">
        <v>224.34</v>
      </c>
      <c r="F93" s="121"/>
      <c r="G93" s="120"/>
      <c r="H93" s="117"/>
      <c r="I93" s="117"/>
      <c r="J93" s="117"/>
    </row>
    <row r="94" ht="20" customHeight="1" spans="1:10">
      <c r="A94" s="118">
        <v>2080505</v>
      </c>
      <c r="B94" s="119" t="s">
        <v>131</v>
      </c>
      <c r="C94" s="120">
        <v>246.71</v>
      </c>
      <c r="D94" s="121">
        <v>97.74</v>
      </c>
      <c r="E94" s="121">
        <v>148.97</v>
      </c>
      <c r="F94" s="121"/>
      <c r="G94" s="120"/>
      <c r="H94" s="117"/>
      <c r="I94" s="117"/>
      <c r="J94" s="117"/>
    </row>
    <row r="95" ht="20" customHeight="1" spans="1:10">
      <c r="A95" s="118">
        <v>2080506</v>
      </c>
      <c r="B95" s="119" t="s">
        <v>132</v>
      </c>
      <c r="C95" s="120">
        <v>124.24</v>
      </c>
      <c r="D95" s="121">
        <v>48.87</v>
      </c>
      <c r="E95" s="121">
        <v>75.37</v>
      </c>
      <c r="F95" s="121"/>
      <c r="G95" s="120"/>
      <c r="H95" s="117"/>
      <c r="I95" s="117"/>
      <c r="J95" s="117"/>
    </row>
    <row r="96" ht="20" customHeight="1" spans="1:10">
      <c r="A96" s="118">
        <v>20807</v>
      </c>
      <c r="B96" s="119" t="s">
        <v>133</v>
      </c>
      <c r="C96" s="120">
        <v>543.55</v>
      </c>
      <c r="D96" s="121">
        <v>475.52</v>
      </c>
      <c r="E96" s="121"/>
      <c r="F96" s="121">
        <v>68.03</v>
      </c>
      <c r="G96" s="120"/>
      <c r="H96" s="117"/>
      <c r="I96" s="117"/>
      <c r="J96" s="117"/>
    </row>
    <row r="97" ht="20" customHeight="1" spans="1:10">
      <c r="A97" s="118">
        <v>2080701</v>
      </c>
      <c r="B97" s="119" t="s">
        <v>134</v>
      </c>
      <c r="C97" s="120">
        <v>25</v>
      </c>
      <c r="D97" s="121">
        <v>25</v>
      </c>
      <c r="E97" s="121"/>
      <c r="F97" s="121"/>
      <c r="G97" s="120"/>
      <c r="H97" s="117"/>
      <c r="I97" s="117"/>
      <c r="J97" s="117"/>
    </row>
    <row r="98" ht="20" customHeight="1" spans="1:10">
      <c r="A98" s="118">
        <v>2080704</v>
      </c>
      <c r="B98" s="119" t="s">
        <v>135</v>
      </c>
      <c r="C98" s="120">
        <v>357.24</v>
      </c>
      <c r="D98" s="121">
        <v>357.24</v>
      </c>
      <c r="E98" s="121"/>
      <c r="F98" s="121"/>
      <c r="G98" s="120"/>
      <c r="H98" s="117"/>
      <c r="I98" s="117"/>
      <c r="J98" s="117"/>
    </row>
    <row r="99" ht="20" customHeight="1" spans="1:10">
      <c r="A99" s="118">
        <v>2080799</v>
      </c>
      <c r="B99" s="119" t="s">
        <v>136</v>
      </c>
      <c r="C99" s="120">
        <v>161.31</v>
      </c>
      <c r="D99" s="121">
        <v>93.28</v>
      </c>
      <c r="E99" s="121"/>
      <c r="F99" s="121">
        <v>68.03</v>
      </c>
      <c r="G99" s="120"/>
      <c r="H99" s="117"/>
      <c r="I99" s="117"/>
      <c r="J99" s="117"/>
    </row>
    <row r="100" ht="20" customHeight="1" spans="1:10">
      <c r="A100" s="118">
        <v>20808</v>
      </c>
      <c r="B100" s="119" t="s">
        <v>137</v>
      </c>
      <c r="C100" s="120">
        <v>-222.09</v>
      </c>
      <c r="D100" s="121">
        <v>1.82</v>
      </c>
      <c r="E100" s="121"/>
      <c r="F100" s="121">
        <v>-223.91</v>
      </c>
      <c r="G100" s="120"/>
      <c r="H100" s="117"/>
      <c r="I100" s="117"/>
      <c r="J100" s="117"/>
    </row>
    <row r="101" ht="20" customHeight="1" spans="1:10">
      <c r="A101" s="118">
        <v>2080899</v>
      </c>
      <c r="B101" s="119" t="s">
        <v>138</v>
      </c>
      <c r="C101" s="120">
        <v>-222.09</v>
      </c>
      <c r="D101" s="121">
        <v>1.82</v>
      </c>
      <c r="E101" s="121"/>
      <c r="F101" s="121">
        <v>-223.91</v>
      </c>
      <c r="G101" s="120"/>
      <c r="H101" s="117"/>
      <c r="I101" s="117"/>
      <c r="J101" s="117"/>
    </row>
    <row r="102" ht="20" customHeight="1" spans="1:10">
      <c r="A102" s="118">
        <v>20809</v>
      </c>
      <c r="B102" s="119" t="s">
        <v>139</v>
      </c>
      <c r="C102" s="120">
        <v>5.47</v>
      </c>
      <c r="D102" s="121"/>
      <c r="E102" s="121"/>
      <c r="F102" s="121">
        <v>5.47</v>
      </c>
      <c r="G102" s="120"/>
      <c r="H102" s="117"/>
      <c r="I102" s="117"/>
      <c r="J102" s="117"/>
    </row>
    <row r="103" ht="20" customHeight="1" spans="1:10">
      <c r="A103" s="118">
        <v>2080901</v>
      </c>
      <c r="B103" s="119" t="s">
        <v>140</v>
      </c>
      <c r="C103" s="120">
        <v>5.47</v>
      </c>
      <c r="D103" s="121"/>
      <c r="E103" s="121"/>
      <c r="F103" s="121">
        <v>5.47</v>
      </c>
      <c r="G103" s="120"/>
      <c r="H103" s="117"/>
      <c r="I103" s="117"/>
      <c r="J103" s="117"/>
    </row>
    <row r="104" ht="20" customHeight="1" spans="1:10">
      <c r="A104" s="118">
        <v>20810</v>
      </c>
      <c r="B104" s="119" t="s">
        <v>141</v>
      </c>
      <c r="C104" s="120">
        <v>-1413.75</v>
      </c>
      <c r="D104" s="121"/>
      <c r="E104" s="121"/>
      <c r="F104" s="121">
        <v>-1413.75</v>
      </c>
      <c r="G104" s="120"/>
      <c r="H104" s="117"/>
      <c r="I104" s="117"/>
      <c r="J104" s="117"/>
    </row>
    <row r="105" ht="20" customHeight="1" spans="1:10">
      <c r="A105" s="118">
        <v>2081001</v>
      </c>
      <c r="B105" s="119" t="s">
        <v>142</v>
      </c>
      <c r="C105" s="120">
        <v>-6.3</v>
      </c>
      <c r="D105" s="120"/>
      <c r="E105" s="120"/>
      <c r="F105" s="121">
        <v>-6.3</v>
      </c>
      <c r="G105" s="120"/>
      <c r="H105" s="117"/>
      <c r="I105" s="117"/>
      <c r="J105" s="117"/>
    </row>
    <row r="106" ht="20" customHeight="1" spans="1:10">
      <c r="A106" s="118">
        <v>2081002</v>
      </c>
      <c r="B106" s="119" t="s">
        <v>143</v>
      </c>
      <c r="C106" s="120">
        <v>-1426.72</v>
      </c>
      <c r="D106" s="120"/>
      <c r="E106" s="120"/>
      <c r="F106" s="121">
        <v>-1426.72</v>
      </c>
      <c r="G106" s="120"/>
      <c r="H106" s="117"/>
      <c r="I106" s="117"/>
      <c r="J106" s="117"/>
    </row>
    <row r="107" ht="20" customHeight="1" spans="1:10">
      <c r="A107" s="118">
        <v>2081099</v>
      </c>
      <c r="B107" s="119" t="s">
        <v>144</v>
      </c>
      <c r="C107" s="120">
        <v>19.28</v>
      </c>
      <c r="D107" s="121"/>
      <c r="E107" s="121"/>
      <c r="F107" s="121">
        <v>19.28</v>
      </c>
      <c r="G107" s="120"/>
      <c r="H107" s="117"/>
      <c r="I107" s="117"/>
      <c r="J107" s="117"/>
    </row>
    <row r="108" ht="20" customHeight="1" spans="1:10">
      <c r="A108" s="118">
        <v>20811</v>
      </c>
      <c r="B108" s="119" t="s">
        <v>145</v>
      </c>
      <c r="C108" s="120">
        <v>-72.78</v>
      </c>
      <c r="D108" s="121">
        <v>35.9</v>
      </c>
      <c r="E108" s="121"/>
      <c r="F108" s="121">
        <v>-108.68</v>
      </c>
      <c r="G108" s="120"/>
      <c r="H108" s="117"/>
      <c r="I108" s="117"/>
      <c r="J108" s="117"/>
    </row>
    <row r="109" ht="20" customHeight="1" spans="1:10">
      <c r="A109" s="118">
        <v>2081104</v>
      </c>
      <c r="B109" s="119" t="s">
        <v>146</v>
      </c>
      <c r="C109" s="120">
        <v>-0.3</v>
      </c>
      <c r="D109" s="121">
        <v>25</v>
      </c>
      <c r="E109" s="121"/>
      <c r="F109" s="121">
        <v>-25.3</v>
      </c>
      <c r="G109" s="120"/>
      <c r="H109" s="117"/>
      <c r="I109" s="117"/>
      <c r="J109" s="117"/>
    </row>
    <row r="110" ht="20" customHeight="1" spans="1:10">
      <c r="A110" s="118">
        <v>2081107</v>
      </c>
      <c r="B110" s="119" t="s">
        <v>147</v>
      </c>
      <c r="C110" s="120">
        <v>-44.03</v>
      </c>
      <c r="D110" s="120"/>
      <c r="E110" s="120"/>
      <c r="F110" s="121">
        <v>-44.03</v>
      </c>
      <c r="G110" s="120"/>
      <c r="H110" s="117"/>
      <c r="I110" s="117"/>
      <c r="J110" s="117"/>
    </row>
    <row r="111" ht="20" customHeight="1" spans="1:10">
      <c r="A111" s="118">
        <v>2081199</v>
      </c>
      <c r="B111" s="119" t="s">
        <v>148</v>
      </c>
      <c r="C111" s="120">
        <v>-28.45</v>
      </c>
      <c r="D111" s="121">
        <v>10.9</v>
      </c>
      <c r="E111" s="121"/>
      <c r="F111" s="121">
        <v>-39.35</v>
      </c>
      <c r="G111" s="120"/>
      <c r="H111" s="117"/>
      <c r="I111" s="117"/>
      <c r="J111" s="117"/>
    </row>
    <row r="112" ht="20" customHeight="1" spans="1:10">
      <c r="A112" s="118">
        <v>20819</v>
      </c>
      <c r="B112" s="119" t="s">
        <v>149</v>
      </c>
      <c r="C112" s="120">
        <v>-39.61</v>
      </c>
      <c r="D112" s="121">
        <v>0.19</v>
      </c>
      <c r="E112" s="121"/>
      <c r="F112" s="121">
        <v>-39.8</v>
      </c>
      <c r="G112" s="120"/>
      <c r="H112" s="117"/>
      <c r="I112" s="117"/>
      <c r="J112" s="117"/>
    </row>
    <row r="113" ht="20" customHeight="1" spans="1:10">
      <c r="A113" s="118">
        <v>2081901</v>
      </c>
      <c r="B113" s="119" t="s">
        <v>150</v>
      </c>
      <c r="C113" s="120">
        <v>-39.61</v>
      </c>
      <c r="D113" s="121">
        <v>0.19</v>
      </c>
      <c r="E113" s="121"/>
      <c r="F113" s="121">
        <v>-39.8</v>
      </c>
      <c r="G113" s="120"/>
      <c r="H113" s="117"/>
      <c r="I113" s="117"/>
      <c r="J113" s="117"/>
    </row>
    <row r="114" ht="20" customHeight="1" spans="1:10">
      <c r="A114" s="118">
        <v>20820</v>
      </c>
      <c r="B114" s="119" t="s">
        <v>151</v>
      </c>
      <c r="C114" s="120">
        <v>-12</v>
      </c>
      <c r="D114" s="121"/>
      <c r="E114" s="121"/>
      <c r="F114" s="121">
        <v>-12</v>
      </c>
      <c r="G114" s="120"/>
      <c r="H114" s="117"/>
      <c r="I114" s="117"/>
      <c r="J114" s="117"/>
    </row>
    <row r="115" ht="20" customHeight="1" spans="1:10">
      <c r="A115" s="118">
        <v>2082001</v>
      </c>
      <c r="B115" s="119" t="s">
        <v>152</v>
      </c>
      <c r="C115" s="120">
        <v>-2</v>
      </c>
      <c r="D115" s="120"/>
      <c r="E115" s="120"/>
      <c r="F115" s="121">
        <v>-2</v>
      </c>
      <c r="G115" s="120"/>
      <c r="H115" s="117"/>
      <c r="I115" s="117"/>
      <c r="J115" s="117"/>
    </row>
    <row r="116" ht="20" customHeight="1" spans="1:10">
      <c r="A116" s="118">
        <v>2082002</v>
      </c>
      <c r="B116" s="119" t="s">
        <v>153</v>
      </c>
      <c r="C116" s="120">
        <v>-10</v>
      </c>
      <c r="D116" s="121"/>
      <c r="E116" s="121"/>
      <c r="F116" s="121">
        <v>-10</v>
      </c>
      <c r="G116" s="120"/>
      <c r="H116" s="117"/>
      <c r="I116" s="117"/>
      <c r="J116" s="117"/>
    </row>
    <row r="117" ht="20" customHeight="1" spans="1:10">
      <c r="A117" s="118">
        <v>20821</v>
      </c>
      <c r="B117" s="119" t="s">
        <v>154</v>
      </c>
      <c r="C117" s="120">
        <v>-32.32</v>
      </c>
      <c r="D117" s="121"/>
      <c r="E117" s="121"/>
      <c r="F117" s="121">
        <v>-32.32</v>
      </c>
      <c r="G117" s="120"/>
      <c r="H117" s="117"/>
      <c r="I117" s="117"/>
      <c r="J117" s="117"/>
    </row>
    <row r="118" ht="20" customHeight="1" spans="1:10">
      <c r="A118" s="118">
        <v>2082101</v>
      </c>
      <c r="B118" s="119" t="s">
        <v>155</v>
      </c>
      <c r="C118" s="120">
        <v>-19.34</v>
      </c>
      <c r="D118" s="120"/>
      <c r="E118" s="120"/>
      <c r="F118" s="121">
        <v>-19.34</v>
      </c>
      <c r="G118" s="120"/>
      <c r="H118" s="117"/>
      <c r="I118" s="117"/>
      <c r="J118" s="117"/>
    </row>
    <row r="119" ht="20" customHeight="1" spans="1:10">
      <c r="A119" s="118">
        <v>2082102</v>
      </c>
      <c r="B119" s="119" t="s">
        <v>156</v>
      </c>
      <c r="C119" s="120">
        <v>-12.98</v>
      </c>
      <c r="D119" s="121"/>
      <c r="E119" s="121"/>
      <c r="F119" s="121">
        <v>-12.98</v>
      </c>
      <c r="G119" s="120"/>
      <c r="H119" s="117"/>
      <c r="I119" s="117"/>
      <c r="J119" s="117"/>
    </row>
    <row r="120" ht="20" customHeight="1" spans="1:10">
      <c r="A120" s="118">
        <v>20826</v>
      </c>
      <c r="B120" s="119" t="s">
        <v>157</v>
      </c>
      <c r="C120" s="120">
        <v>-270</v>
      </c>
      <c r="D120" s="121"/>
      <c r="E120" s="121"/>
      <c r="F120" s="121">
        <v>-270</v>
      </c>
      <c r="G120" s="120"/>
      <c r="H120" s="117"/>
      <c r="I120" s="117"/>
      <c r="J120" s="117"/>
    </row>
    <row r="121" ht="20" customHeight="1" spans="1:10">
      <c r="A121" s="118">
        <v>2082699</v>
      </c>
      <c r="B121" s="119" t="s">
        <v>158</v>
      </c>
      <c r="C121" s="120">
        <v>-270</v>
      </c>
      <c r="D121" s="121"/>
      <c r="E121" s="121"/>
      <c r="F121" s="121">
        <v>-270</v>
      </c>
      <c r="G121" s="120"/>
      <c r="H121" s="117"/>
      <c r="I121" s="117"/>
      <c r="J121" s="117"/>
    </row>
    <row r="122" ht="20" customHeight="1" spans="1:10">
      <c r="A122" s="118">
        <v>20828</v>
      </c>
      <c r="B122" s="119" t="s">
        <v>159</v>
      </c>
      <c r="C122" s="120">
        <v>18.89</v>
      </c>
      <c r="D122" s="121"/>
      <c r="E122" s="121">
        <v>11.28</v>
      </c>
      <c r="F122" s="121">
        <v>7.61</v>
      </c>
      <c r="G122" s="120"/>
      <c r="H122" s="117"/>
      <c r="I122" s="117"/>
      <c r="J122" s="117"/>
    </row>
    <row r="123" ht="20" customHeight="1" spans="1:10">
      <c r="A123" s="118">
        <v>2082850</v>
      </c>
      <c r="B123" s="119" t="s">
        <v>68</v>
      </c>
      <c r="C123" s="120">
        <v>11.28</v>
      </c>
      <c r="D123" s="121"/>
      <c r="E123" s="121">
        <v>11.28</v>
      </c>
      <c r="F123" s="121"/>
      <c r="G123" s="120"/>
      <c r="H123" s="117"/>
      <c r="I123" s="117"/>
      <c r="J123" s="117"/>
    </row>
    <row r="124" ht="20" customHeight="1" spans="1:10">
      <c r="A124" s="118">
        <v>2082899</v>
      </c>
      <c r="B124" s="119" t="s">
        <v>160</v>
      </c>
      <c r="C124" s="120">
        <v>7.61</v>
      </c>
      <c r="D124" s="120"/>
      <c r="E124" s="120"/>
      <c r="F124" s="121">
        <v>7.61</v>
      </c>
      <c r="G124" s="120"/>
      <c r="H124" s="117"/>
      <c r="I124" s="117"/>
      <c r="J124" s="117"/>
    </row>
    <row r="125" ht="20" customHeight="1" spans="1:10">
      <c r="A125" s="118">
        <v>20899</v>
      </c>
      <c r="B125" s="119" t="s">
        <v>161</v>
      </c>
      <c r="C125" s="120">
        <v>0.83</v>
      </c>
      <c r="D125" s="121">
        <v>0.83</v>
      </c>
      <c r="E125" s="121"/>
      <c r="F125" s="121"/>
      <c r="G125" s="120"/>
      <c r="H125" s="117"/>
      <c r="I125" s="117"/>
      <c r="J125" s="117"/>
    </row>
    <row r="126" ht="20" customHeight="1" spans="1:10">
      <c r="A126" s="118">
        <v>2089999</v>
      </c>
      <c r="B126" s="119" t="s">
        <v>161</v>
      </c>
      <c r="C126" s="120">
        <v>0.83</v>
      </c>
      <c r="D126" s="121">
        <v>0.83</v>
      </c>
      <c r="E126" s="121"/>
      <c r="F126" s="121"/>
      <c r="G126" s="120"/>
      <c r="H126" s="117"/>
      <c r="I126" s="117"/>
      <c r="J126" s="117"/>
    </row>
    <row r="127" ht="20" customHeight="1" spans="1:10">
      <c r="A127" s="113">
        <v>210</v>
      </c>
      <c r="B127" s="114" t="s">
        <v>162</v>
      </c>
      <c r="C127" s="115">
        <v>934.32</v>
      </c>
      <c r="D127" s="116">
        <v>951.48</v>
      </c>
      <c r="E127" s="116">
        <v>77.08</v>
      </c>
      <c r="F127" s="116">
        <v>-44.97</v>
      </c>
      <c r="G127" s="116">
        <v>-49.26</v>
      </c>
      <c r="H127" s="117"/>
      <c r="I127" s="117"/>
      <c r="J127" s="117"/>
    </row>
    <row r="128" ht="20" customHeight="1" spans="1:10">
      <c r="A128" s="118">
        <v>21001</v>
      </c>
      <c r="B128" s="119" t="s">
        <v>163</v>
      </c>
      <c r="C128" s="120">
        <v>73.66</v>
      </c>
      <c r="D128" s="121">
        <v>86.92</v>
      </c>
      <c r="E128" s="121"/>
      <c r="F128" s="121">
        <v>-13.26</v>
      </c>
      <c r="G128" s="120"/>
      <c r="H128" s="117"/>
      <c r="I128" s="117"/>
      <c r="J128" s="117"/>
    </row>
    <row r="129" ht="20" customHeight="1" spans="1:10">
      <c r="A129" s="118">
        <v>2100101</v>
      </c>
      <c r="B129" s="119" t="s">
        <v>61</v>
      </c>
      <c r="C129" s="120">
        <v>-13.26</v>
      </c>
      <c r="D129" s="121"/>
      <c r="E129" s="121"/>
      <c r="F129" s="121">
        <v>-13.26</v>
      </c>
      <c r="G129" s="120"/>
      <c r="H129" s="117"/>
      <c r="I129" s="117"/>
      <c r="J129" s="117"/>
    </row>
    <row r="130" ht="20" customHeight="1" spans="1:10">
      <c r="A130" s="118">
        <v>2100199</v>
      </c>
      <c r="B130" s="119" t="s">
        <v>164</v>
      </c>
      <c r="C130" s="120">
        <v>86.92</v>
      </c>
      <c r="D130" s="121">
        <v>86.92</v>
      </c>
      <c r="E130" s="121"/>
      <c r="F130" s="121"/>
      <c r="G130" s="120"/>
      <c r="H130" s="117"/>
      <c r="I130" s="117"/>
      <c r="J130" s="117"/>
    </row>
    <row r="131" ht="20" customHeight="1" spans="1:10">
      <c r="A131" s="118">
        <v>21002</v>
      </c>
      <c r="B131" s="119" t="s">
        <v>165</v>
      </c>
      <c r="C131" s="120">
        <v>-193.33</v>
      </c>
      <c r="D131" s="121">
        <v>6.67</v>
      </c>
      <c r="E131" s="121"/>
      <c r="F131" s="121">
        <v>-200</v>
      </c>
      <c r="G131" s="120"/>
      <c r="H131" s="117"/>
      <c r="I131" s="117"/>
      <c r="J131" s="117"/>
    </row>
    <row r="132" ht="20" customHeight="1" spans="1:10">
      <c r="A132" s="118">
        <v>2100201</v>
      </c>
      <c r="B132" s="119" t="s">
        <v>166</v>
      </c>
      <c r="C132" s="120">
        <v>-194.32</v>
      </c>
      <c r="D132" s="121">
        <v>5.68</v>
      </c>
      <c r="E132" s="121"/>
      <c r="F132" s="121">
        <v>-200</v>
      </c>
      <c r="G132" s="120"/>
      <c r="H132" s="117"/>
      <c r="I132" s="117"/>
      <c r="J132" s="117"/>
    </row>
    <row r="133" ht="20" customHeight="1" spans="1:10">
      <c r="A133" s="118">
        <v>2100299</v>
      </c>
      <c r="B133" s="119" t="s">
        <v>167</v>
      </c>
      <c r="C133" s="120">
        <v>0.99</v>
      </c>
      <c r="D133" s="121">
        <v>0.99</v>
      </c>
      <c r="E133" s="121"/>
      <c r="F133" s="121"/>
      <c r="G133" s="120"/>
      <c r="H133" s="117"/>
      <c r="I133" s="117"/>
      <c r="J133" s="117"/>
    </row>
    <row r="134" ht="20" customHeight="1" spans="1:10">
      <c r="A134" s="118">
        <v>21003</v>
      </c>
      <c r="B134" s="119" t="s">
        <v>168</v>
      </c>
      <c r="C134" s="120">
        <v>-51.06</v>
      </c>
      <c r="D134" s="120"/>
      <c r="E134" s="121">
        <v>-1.8</v>
      </c>
      <c r="F134" s="120"/>
      <c r="G134" s="121">
        <v>-49.26</v>
      </c>
      <c r="H134" s="117"/>
      <c r="I134" s="117"/>
      <c r="J134" s="117"/>
    </row>
    <row r="135" ht="20" customHeight="1" spans="1:10">
      <c r="A135" s="118">
        <v>2100302</v>
      </c>
      <c r="B135" s="119" t="s">
        <v>169</v>
      </c>
      <c r="C135" s="120">
        <v>-51.06</v>
      </c>
      <c r="D135" s="120"/>
      <c r="E135" s="121">
        <v>-1.8</v>
      </c>
      <c r="F135" s="120"/>
      <c r="G135" s="121">
        <v>-49.26</v>
      </c>
      <c r="H135" s="117"/>
      <c r="I135" s="117"/>
      <c r="J135" s="117"/>
    </row>
    <row r="136" ht="20" customHeight="1" spans="1:10">
      <c r="A136" s="118">
        <v>21004</v>
      </c>
      <c r="B136" s="119" t="s">
        <v>170</v>
      </c>
      <c r="C136" s="120">
        <v>-55.06</v>
      </c>
      <c r="D136" s="121">
        <v>175.65</v>
      </c>
      <c r="E136" s="121"/>
      <c r="F136" s="121">
        <v>-230.71</v>
      </c>
      <c r="G136" s="120"/>
      <c r="H136" s="117"/>
      <c r="I136" s="117"/>
      <c r="J136" s="117"/>
    </row>
    <row r="137" ht="20" customHeight="1" spans="1:10">
      <c r="A137" s="118">
        <v>2100401</v>
      </c>
      <c r="B137" s="119" t="s">
        <v>171</v>
      </c>
      <c r="C137" s="120">
        <v>20.86</v>
      </c>
      <c r="D137" s="121">
        <v>0.38</v>
      </c>
      <c r="E137" s="121"/>
      <c r="F137" s="121">
        <v>20.48</v>
      </c>
      <c r="G137" s="120"/>
      <c r="H137" s="117"/>
      <c r="I137" s="117"/>
      <c r="J137" s="117"/>
    </row>
    <row r="138" ht="20" customHeight="1" spans="1:10">
      <c r="A138" s="118">
        <v>2100403</v>
      </c>
      <c r="B138" s="119" t="s">
        <v>172</v>
      </c>
      <c r="C138" s="120">
        <v>-5</v>
      </c>
      <c r="D138" s="121"/>
      <c r="E138" s="121"/>
      <c r="F138" s="121">
        <v>-5</v>
      </c>
      <c r="G138" s="120"/>
      <c r="H138" s="117"/>
      <c r="I138" s="117"/>
      <c r="J138" s="117"/>
    </row>
    <row r="139" ht="20" customHeight="1" spans="1:10">
      <c r="A139" s="118">
        <v>2100408</v>
      </c>
      <c r="B139" s="119" t="s">
        <v>173</v>
      </c>
      <c r="C139" s="120">
        <v>-224.02</v>
      </c>
      <c r="D139" s="121">
        <v>20.21</v>
      </c>
      <c r="E139" s="121"/>
      <c r="F139" s="121">
        <v>-244.23</v>
      </c>
      <c r="G139" s="120"/>
      <c r="H139" s="117"/>
      <c r="I139" s="117"/>
      <c r="J139" s="117"/>
    </row>
    <row r="140" ht="20" customHeight="1" spans="1:10">
      <c r="A140" s="118">
        <v>2100409</v>
      </c>
      <c r="B140" s="119" t="s">
        <v>174</v>
      </c>
      <c r="C140" s="120">
        <v>170.93</v>
      </c>
      <c r="D140" s="121">
        <v>154.57</v>
      </c>
      <c r="E140" s="121"/>
      <c r="F140" s="121">
        <v>16.36</v>
      </c>
      <c r="G140" s="120"/>
      <c r="H140" s="117"/>
      <c r="I140" s="117"/>
      <c r="J140" s="117"/>
    </row>
    <row r="141" ht="20" customHeight="1" spans="1:10">
      <c r="A141" s="118">
        <v>2100410</v>
      </c>
      <c r="B141" s="119" t="s">
        <v>175</v>
      </c>
      <c r="C141" s="120">
        <v>-20</v>
      </c>
      <c r="D141" s="121"/>
      <c r="E141" s="121"/>
      <c r="F141" s="121">
        <v>-20</v>
      </c>
      <c r="G141" s="120"/>
      <c r="H141" s="117"/>
      <c r="I141" s="117"/>
      <c r="J141" s="117"/>
    </row>
    <row r="142" ht="20" customHeight="1" spans="1:10">
      <c r="A142" s="118">
        <v>2100499</v>
      </c>
      <c r="B142" s="119" t="s">
        <v>176</v>
      </c>
      <c r="C142" s="120">
        <v>2.18</v>
      </c>
      <c r="D142" s="121">
        <v>0.5</v>
      </c>
      <c r="E142" s="121"/>
      <c r="F142" s="121">
        <v>1.68</v>
      </c>
      <c r="G142" s="120"/>
      <c r="H142" s="117"/>
      <c r="I142" s="117"/>
      <c r="J142" s="117"/>
    </row>
    <row r="143" ht="20" customHeight="1" spans="1:10">
      <c r="A143" s="118">
        <v>21007</v>
      </c>
      <c r="B143" s="119" t="s">
        <v>177</v>
      </c>
      <c r="C143" s="120">
        <v>48.85</v>
      </c>
      <c r="D143" s="121">
        <v>0.67</v>
      </c>
      <c r="E143" s="121"/>
      <c r="F143" s="121">
        <v>48.18</v>
      </c>
      <c r="G143" s="120"/>
      <c r="H143" s="117"/>
      <c r="I143" s="117"/>
      <c r="J143" s="117"/>
    </row>
    <row r="144" ht="20" customHeight="1" spans="1:10">
      <c r="A144" s="118">
        <v>2100717</v>
      </c>
      <c r="B144" s="119" t="s">
        <v>178</v>
      </c>
      <c r="C144" s="120">
        <v>0.67</v>
      </c>
      <c r="D144" s="121">
        <v>0.67</v>
      </c>
      <c r="E144" s="121"/>
      <c r="F144" s="121"/>
      <c r="G144" s="120"/>
      <c r="H144" s="117"/>
      <c r="I144" s="117"/>
      <c r="J144" s="117"/>
    </row>
    <row r="145" ht="20" customHeight="1" spans="1:10">
      <c r="A145" s="118">
        <v>2100799</v>
      </c>
      <c r="B145" s="119" t="s">
        <v>179</v>
      </c>
      <c r="C145" s="120">
        <v>48.18</v>
      </c>
      <c r="D145" s="121"/>
      <c r="E145" s="121"/>
      <c r="F145" s="121">
        <v>48.18</v>
      </c>
      <c r="G145" s="120"/>
      <c r="H145" s="117"/>
      <c r="I145" s="117"/>
      <c r="J145" s="117"/>
    </row>
    <row r="146" ht="20" customHeight="1" spans="1:10">
      <c r="A146" s="118">
        <v>21011</v>
      </c>
      <c r="B146" s="119" t="s">
        <v>180</v>
      </c>
      <c r="C146" s="120">
        <v>113.3</v>
      </c>
      <c r="D146" s="121">
        <v>34.42</v>
      </c>
      <c r="E146" s="121">
        <v>78.88</v>
      </c>
      <c r="F146" s="121"/>
      <c r="G146" s="120"/>
      <c r="H146" s="117"/>
      <c r="I146" s="117"/>
      <c r="J146" s="117"/>
    </row>
    <row r="147" ht="20" customHeight="1" spans="1:10">
      <c r="A147" s="118">
        <v>2101199</v>
      </c>
      <c r="B147" s="119" t="s">
        <v>181</v>
      </c>
      <c r="C147" s="120">
        <v>113.3</v>
      </c>
      <c r="D147" s="121">
        <v>34.42</v>
      </c>
      <c r="E147" s="121">
        <v>78.88</v>
      </c>
      <c r="F147" s="121"/>
      <c r="G147" s="120"/>
      <c r="H147" s="117"/>
      <c r="I147" s="117"/>
      <c r="J147" s="117"/>
    </row>
    <row r="148" ht="20" customHeight="1" spans="1:10">
      <c r="A148" s="118">
        <v>21012</v>
      </c>
      <c r="B148" s="119" t="s">
        <v>182</v>
      </c>
      <c r="C148" s="120">
        <v>277</v>
      </c>
      <c r="D148" s="121"/>
      <c r="E148" s="121"/>
      <c r="F148" s="121">
        <v>277</v>
      </c>
      <c r="G148" s="120"/>
      <c r="H148" s="117"/>
      <c r="I148" s="117"/>
      <c r="J148" s="117"/>
    </row>
    <row r="149" ht="20" customHeight="1" spans="1:10">
      <c r="A149" s="118">
        <v>2101202</v>
      </c>
      <c r="B149" s="119" t="s">
        <v>183</v>
      </c>
      <c r="C149" s="120">
        <v>277</v>
      </c>
      <c r="D149" s="121"/>
      <c r="E149" s="121"/>
      <c r="F149" s="121">
        <v>277</v>
      </c>
      <c r="G149" s="120"/>
      <c r="H149" s="117"/>
      <c r="I149" s="117"/>
      <c r="J149" s="117"/>
    </row>
    <row r="150" ht="20" customHeight="1" spans="1:10">
      <c r="A150" s="118">
        <v>21013</v>
      </c>
      <c r="B150" s="119" t="s">
        <v>184</v>
      </c>
      <c r="C150" s="120">
        <v>-10</v>
      </c>
      <c r="D150" s="121"/>
      <c r="E150" s="121"/>
      <c r="F150" s="121">
        <v>-10</v>
      </c>
      <c r="G150" s="120"/>
      <c r="H150" s="117"/>
      <c r="I150" s="117"/>
      <c r="J150" s="117"/>
    </row>
    <row r="151" ht="20" customHeight="1" spans="1:10">
      <c r="A151" s="118">
        <v>2101301</v>
      </c>
      <c r="B151" s="119" t="s">
        <v>185</v>
      </c>
      <c r="C151" s="120">
        <v>-10</v>
      </c>
      <c r="D151" s="121"/>
      <c r="E151" s="121"/>
      <c r="F151" s="121">
        <v>-10</v>
      </c>
      <c r="G151" s="120"/>
      <c r="H151" s="117"/>
      <c r="I151" s="117"/>
      <c r="J151" s="117"/>
    </row>
    <row r="152" ht="20" customHeight="1" spans="1:10">
      <c r="A152" s="118">
        <v>21019</v>
      </c>
      <c r="B152" s="119" t="s">
        <v>186</v>
      </c>
      <c r="C152" s="120">
        <v>647.15</v>
      </c>
      <c r="D152" s="121">
        <v>647.15</v>
      </c>
      <c r="E152" s="121"/>
      <c r="F152" s="121"/>
      <c r="G152" s="120"/>
      <c r="H152" s="117"/>
      <c r="I152" s="117"/>
      <c r="J152" s="117"/>
    </row>
    <row r="153" ht="20" customHeight="1" spans="1:10">
      <c r="A153" s="118">
        <v>2101999</v>
      </c>
      <c r="B153" s="119" t="s">
        <v>187</v>
      </c>
      <c r="C153" s="120">
        <v>647.15</v>
      </c>
      <c r="D153" s="121">
        <v>647.15</v>
      </c>
      <c r="E153" s="121"/>
      <c r="F153" s="121"/>
      <c r="G153" s="120"/>
      <c r="H153" s="117"/>
      <c r="I153" s="117"/>
      <c r="J153" s="117"/>
    </row>
    <row r="154" ht="20" customHeight="1" spans="1:10">
      <c r="A154" s="118">
        <v>21099</v>
      </c>
      <c r="B154" s="119" t="s">
        <v>188</v>
      </c>
      <c r="C154" s="120">
        <v>83.81</v>
      </c>
      <c r="D154" s="121"/>
      <c r="E154" s="121"/>
      <c r="F154" s="121">
        <v>83.81</v>
      </c>
      <c r="G154" s="120"/>
      <c r="H154" s="117"/>
      <c r="I154" s="117"/>
      <c r="J154" s="117"/>
    </row>
    <row r="155" ht="20" customHeight="1" spans="1:10">
      <c r="A155" s="118">
        <v>2109999</v>
      </c>
      <c r="B155" s="119" t="s">
        <v>188</v>
      </c>
      <c r="C155" s="120">
        <v>83.81</v>
      </c>
      <c r="D155" s="121"/>
      <c r="E155" s="121"/>
      <c r="F155" s="121">
        <v>83.81</v>
      </c>
      <c r="G155" s="120"/>
      <c r="H155" s="117"/>
      <c r="I155" s="117"/>
      <c r="J155" s="117"/>
    </row>
    <row r="156" ht="20" customHeight="1" spans="1:10">
      <c r="A156" s="113">
        <v>211</v>
      </c>
      <c r="B156" s="114" t="s">
        <v>189</v>
      </c>
      <c r="C156" s="115">
        <v>-1470.18</v>
      </c>
      <c r="D156" s="116">
        <v>56.26</v>
      </c>
      <c r="E156" s="116">
        <v>8.13</v>
      </c>
      <c r="F156" s="116">
        <v>-1822.84</v>
      </c>
      <c r="G156" s="116">
        <v>288.27</v>
      </c>
      <c r="H156" s="117"/>
      <c r="I156" s="117"/>
      <c r="J156" s="117"/>
    </row>
    <row r="157" ht="20" customHeight="1" spans="1:10">
      <c r="A157" s="118">
        <v>21101</v>
      </c>
      <c r="B157" s="119" t="s">
        <v>190</v>
      </c>
      <c r="C157" s="120">
        <v>125.21</v>
      </c>
      <c r="D157" s="121">
        <v>56.26</v>
      </c>
      <c r="E157" s="121">
        <v>8.13</v>
      </c>
      <c r="F157" s="121">
        <v>60.82</v>
      </c>
      <c r="G157" s="120"/>
      <c r="H157" s="117"/>
      <c r="I157" s="117"/>
      <c r="J157" s="117"/>
    </row>
    <row r="158" ht="20" customHeight="1" spans="1:10">
      <c r="A158" s="118">
        <v>2110101</v>
      </c>
      <c r="B158" s="119" t="s">
        <v>61</v>
      </c>
      <c r="C158" s="120">
        <v>64.39</v>
      </c>
      <c r="D158" s="121">
        <v>56.26</v>
      </c>
      <c r="E158" s="121">
        <v>8.13</v>
      </c>
      <c r="F158" s="121"/>
      <c r="G158" s="120"/>
      <c r="H158" s="117"/>
      <c r="I158" s="117"/>
      <c r="J158" s="117"/>
    </row>
    <row r="159" ht="20" customHeight="1" spans="1:10">
      <c r="A159" s="118">
        <v>2110199</v>
      </c>
      <c r="B159" s="119" t="s">
        <v>191</v>
      </c>
      <c r="C159" s="120">
        <v>60.82</v>
      </c>
      <c r="D159" s="121"/>
      <c r="E159" s="121"/>
      <c r="F159" s="121">
        <v>60.82</v>
      </c>
      <c r="G159" s="120"/>
      <c r="H159" s="117"/>
      <c r="I159" s="117"/>
      <c r="J159" s="117"/>
    </row>
    <row r="160" ht="20" customHeight="1" spans="1:10">
      <c r="A160" s="118">
        <v>21102</v>
      </c>
      <c r="B160" s="119" t="s">
        <v>192</v>
      </c>
      <c r="C160" s="120">
        <v>-1.91</v>
      </c>
      <c r="D160" s="121"/>
      <c r="E160" s="121"/>
      <c r="F160" s="121">
        <v>-1.91</v>
      </c>
      <c r="G160" s="120"/>
      <c r="H160" s="117"/>
      <c r="I160" s="117"/>
      <c r="J160" s="117"/>
    </row>
    <row r="161" ht="20" customHeight="1" spans="1:10">
      <c r="A161" s="118">
        <v>2110299</v>
      </c>
      <c r="B161" s="119" t="s">
        <v>193</v>
      </c>
      <c r="C161" s="120">
        <v>-1.91</v>
      </c>
      <c r="D161" s="121"/>
      <c r="E161" s="121"/>
      <c r="F161" s="121">
        <v>-1.91</v>
      </c>
      <c r="G161" s="120"/>
      <c r="H161" s="117"/>
      <c r="I161" s="117"/>
      <c r="J161" s="117"/>
    </row>
    <row r="162" ht="20" customHeight="1" spans="1:10">
      <c r="A162" s="118">
        <v>21103</v>
      </c>
      <c r="B162" s="119" t="s">
        <v>194</v>
      </c>
      <c r="C162" s="120">
        <v>-1081.73</v>
      </c>
      <c r="D162" s="121"/>
      <c r="E162" s="121"/>
      <c r="F162" s="121">
        <v>-1370</v>
      </c>
      <c r="G162" s="121">
        <v>288.27</v>
      </c>
      <c r="H162" s="117"/>
      <c r="I162" s="117"/>
      <c r="J162" s="117"/>
    </row>
    <row r="163" ht="20" customHeight="1" spans="1:10">
      <c r="A163" s="118">
        <v>2110302</v>
      </c>
      <c r="B163" s="119" t="s">
        <v>195</v>
      </c>
      <c r="C163" s="120">
        <v>-1076.73</v>
      </c>
      <c r="D163" s="121"/>
      <c r="E163" s="121"/>
      <c r="F163" s="121">
        <v>-1365</v>
      </c>
      <c r="G163" s="121">
        <v>288.27</v>
      </c>
      <c r="H163" s="117"/>
      <c r="I163" s="117"/>
      <c r="J163" s="117"/>
    </row>
    <row r="164" ht="20" customHeight="1" spans="1:10">
      <c r="A164" s="118">
        <v>2110399</v>
      </c>
      <c r="B164" s="119" t="s">
        <v>196</v>
      </c>
      <c r="C164" s="120">
        <v>-5</v>
      </c>
      <c r="D164" s="121"/>
      <c r="E164" s="121"/>
      <c r="F164" s="121">
        <v>-5</v>
      </c>
      <c r="G164" s="120"/>
      <c r="H164" s="117"/>
      <c r="I164" s="117"/>
      <c r="J164" s="117"/>
    </row>
    <row r="165" ht="20" customHeight="1" spans="1:10">
      <c r="A165" s="118">
        <v>21104</v>
      </c>
      <c r="B165" s="119" t="s">
        <v>197</v>
      </c>
      <c r="C165" s="120">
        <v>-538.62</v>
      </c>
      <c r="D165" s="121"/>
      <c r="E165" s="121"/>
      <c r="F165" s="121">
        <v>-538.62</v>
      </c>
      <c r="G165" s="120"/>
      <c r="H165" s="117"/>
      <c r="I165" s="117"/>
      <c r="J165" s="117"/>
    </row>
    <row r="166" ht="20" customHeight="1" spans="1:10">
      <c r="A166" s="118">
        <v>2110402</v>
      </c>
      <c r="B166" s="119" t="s">
        <v>198</v>
      </c>
      <c r="C166" s="120">
        <v>-538.62</v>
      </c>
      <c r="D166" s="121"/>
      <c r="E166" s="121"/>
      <c r="F166" s="121">
        <v>-538.62</v>
      </c>
      <c r="G166" s="120"/>
      <c r="H166" s="117"/>
      <c r="I166" s="117"/>
      <c r="J166" s="117"/>
    </row>
    <row r="167" ht="20" customHeight="1" spans="1:10">
      <c r="A167" s="118">
        <v>21105</v>
      </c>
      <c r="B167" s="119" t="s">
        <v>199</v>
      </c>
      <c r="C167" s="120">
        <v>26.87</v>
      </c>
      <c r="D167" s="121"/>
      <c r="E167" s="121"/>
      <c r="F167" s="121">
        <v>26.87</v>
      </c>
      <c r="G167" s="120"/>
      <c r="H167" s="117"/>
      <c r="I167" s="117"/>
      <c r="J167" s="117"/>
    </row>
    <row r="168" ht="20" customHeight="1" spans="1:10">
      <c r="A168" s="118">
        <v>2110599</v>
      </c>
      <c r="B168" s="119" t="s">
        <v>200</v>
      </c>
      <c r="C168" s="120">
        <v>26.87</v>
      </c>
      <c r="D168" s="121"/>
      <c r="E168" s="121"/>
      <c r="F168" s="121">
        <v>26.87</v>
      </c>
      <c r="G168" s="120"/>
      <c r="H168" s="117"/>
      <c r="I168" s="117"/>
      <c r="J168" s="117"/>
    </row>
    <row r="169" ht="20" customHeight="1" spans="1:10">
      <c r="A169" s="113">
        <v>212</v>
      </c>
      <c r="B169" s="114" t="s">
        <v>201</v>
      </c>
      <c r="C169" s="115">
        <v>2164.79</v>
      </c>
      <c r="D169" s="116">
        <v>1491.15</v>
      </c>
      <c r="E169" s="116">
        <v>98.94</v>
      </c>
      <c r="F169" s="116">
        <v>2069.2</v>
      </c>
      <c r="G169" s="116">
        <v>-1494.5</v>
      </c>
      <c r="H169" s="117"/>
      <c r="I169" s="117"/>
      <c r="J169" s="117"/>
    </row>
    <row r="170" ht="20" customHeight="1" spans="1:10">
      <c r="A170" s="118">
        <v>21201</v>
      </c>
      <c r="B170" s="119" t="s">
        <v>202</v>
      </c>
      <c r="C170" s="120">
        <v>615.98</v>
      </c>
      <c r="D170" s="121">
        <v>17.35</v>
      </c>
      <c r="E170" s="121">
        <v>104.79</v>
      </c>
      <c r="F170" s="121">
        <v>493.83</v>
      </c>
      <c r="G170" s="120"/>
      <c r="H170" s="117"/>
      <c r="I170" s="117"/>
      <c r="J170" s="117"/>
    </row>
    <row r="171" ht="20" customHeight="1" spans="1:10">
      <c r="A171" s="118">
        <v>2120101</v>
      </c>
      <c r="B171" s="119" t="s">
        <v>61</v>
      </c>
      <c r="C171" s="120">
        <v>36.29</v>
      </c>
      <c r="D171" s="121"/>
      <c r="E171" s="121">
        <v>36.29</v>
      </c>
      <c r="F171" s="121"/>
      <c r="G171" s="120"/>
      <c r="H171" s="117"/>
      <c r="I171" s="117"/>
      <c r="J171" s="117"/>
    </row>
    <row r="172" ht="20" customHeight="1" spans="1:10">
      <c r="A172" s="118">
        <v>2120104</v>
      </c>
      <c r="B172" s="119" t="s">
        <v>203</v>
      </c>
      <c r="C172" s="120">
        <v>70.34</v>
      </c>
      <c r="D172" s="121"/>
      <c r="E172" s="121"/>
      <c r="F172" s="121">
        <v>70.34</v>
      </c>
      <c r="G172" s="120"/>
      <c r="H172" s="117"/>
      <c r="I172" s="117"/>
      <c r="J172" s="117"/>
    </row>
    <row r="173" ht="20" customHeight="1" spans="1:10">
      <c r="A173" s="118">
        <v>2120106</v>
      </c>
      <c r="B173" s="119" t="s">
        <v>204</v>
      </c>
      <c r="C173" s="120">
        <v>27.34</v>
      </c>
      <c r="D173" s="121"/>
      <c r="E173" s="121">
        <v>27.34</v>
      </c>
      <c r="F173" s="121"/>
      <c r="G173" s="120"/>
      <c r="H173" s="117"/>
      <c r="I173" s="117"/>
      <c r="J173" s="117"/>
    </row>
    <row r="174" ht="20" customHeight="1" spans="1:10">
      <c r="A174" s="118">
        <v>2120109</v>
      </c>
      <c r="B174" s="119" t="s">
        <v>205</v>
      </c>
      <c r="C174" s="120">
        <v>18.02</v>
      </c>
      <c r="D174" s="121"/>
      <c r="E174" s="121">
        <v>18.02</v>
      </c>
      <c r="F174" s="121"/>
      <c r="G174" s="120"/>
      <c r="H174" s="117"/>
      <c r="I174" s="117"/>
      <c r="J174" s="117"/>
    </row>
    <row r="175" ht="20" customHeight="1" spans="1:10">
      <c r="A175" s="118">
        <v>2120199</v>
      </c>
      <c r="B175" s="119" t="s">
        <v>206</v>
      </c>
      <c r="C175" s="120">
        <v>463.99</v>
      </c>
      <c r="D175" s="121">
        <v>17.35</v>
      </c>
      <c r="E175" s="121">
        <v>23.14</v>
      </c>
      <c r="F175" s="121">
        <v>423.49</v>
      </c>
      <c r="G175" s="120"/>
      <c r="H175" s="117"/>
      <c r="I175" s="117"/>
      <c r="J175" s="117"/>
    </row>
    <row r="176" ht="20" customHeight="1" spans="1:10">
      <c r="A176" s="118">
        <v>21202</v>
      </c>
      <c r="B176" s="119" t="s">
        <v>207</v>
      </c>
      <c r="C176" s="120">
        <v>159.01</v>
      </c>
      <c r="D176" s="121"/>
      <c r="E176" s="121">
        <v>-5.85</v>
      </c>
      <c r="F176" s="121">
        <v>164.86</v>
      </c>
      <c r="G176" s="120"/>
      <c r="H176" s="117"/>
      <c r="I176" s="117"/>
      <c r="J176" s="117"/>
    </row>
    <row r="177" ht="20" customHeight="1" spans="1:10">
      <c r="A177" s="118">
        <v>2120201</v>
      </c>
      <c r="B177" s="119" t="s">
        <v>207</v>
      </c>
      <c r="C177" s="120">
        <v>159.01</v>
      </c>
      <c r="D177" s="121"/>
      <c r="E177" s="121">
        <v>-5.85</v>
      </c>
      <c r="F177" s="121">
        <v>164.86</v>
      </c>
      <c r="G177" s="120"/>
      <c r="H177" s="117"/>
      <c r="I177" s="117"/>
      <c r="J177" s="117"/>
    </row>
    <row r="178" ht="20" customHeight="1" spans="1:10">
      <c r="A178" s="118">
        <v>21203</v>
      </c>
      <c r="B178" s="119" t="s">
        <v>208</v>
      </c>
      <c r="C178" s="120">
        <v>1059.16</v>
      </c>
      <c r="D178" s="121">
        <v>1473.79</v>
      </c>
      <c r="E178" s="121"/>
      <c r="F178" s="121">
        <v>1079.86</v>
      </c>
      <c r="G178" s="121">
        <v>-1494.5</v>
      </c>
      <c r="H178" s="117"/>
      <c r="I178" s="117"/>
      <c r="J178" s="117"/>
    </row>
    <row r="179" ht="20" customHeight="1" spans="1:10">
      <c r="A179" s="118">
        <v>2120303</v>
      </c>
      <c r="B179" s="119" t="s">
        <v>209</v>
      </c>
      <c r="C179" s="120">
        <v>841.18</v>
      </c>
      <c r="D179" s="121">
        <v>1473.79</v>
      </c>
      <c r="E179" s="121"/>
      <c r="F179" s="121">
        <v>861.88</v>
      </c>
      <c r="G179" s="121">
        <v>-1494.5</v>
      </c>
      <c r="H179" s="117"/>
      <c r="I179" s="117"/>
      <c r="J179" s="117"/>
    </row>
    <row r="180" ht="20" customHeight="1" spans="1:10">
      <c r="A180" s="118">
        <v>2120399</v>
      </c>
      <c r="B180" s="119" t="s">
        <v>210</v>
      </c>
      <c r="C180" s="120">
        <v>217.98</v>
      </c>
      <c r="D180" s="121"/>
      <c r="E180" s="121"/>
      <c r="F180" s="121">
        <v>217.98</v>
      </c>
      <c r="G180" s="120"/>
      <c r="H180" s="117"/>
      <c r="I180" s="117"/>
      <c r="J180" s="117"/>
    </row>
    <row r="181" ht="20" customHeight="1" spans="1:10">
      <c r="A181" s="118">
        <v>21205</v>
      </c>
      <c r="B181" s="119" t="s">
        <v>211</v>
      </c>
      <c r="C181" s="120">
        <v>330.65</v>
      </c>
      <c r="D181" s="121"/>
      <c r="E181" s="121"/>
      <c r="F181" s="121">
        <v>330.65</v>
      </c>
      <c r="G181" s="120"/>
      <c r="H181" s="117"/>
      <c r="I181" s="117"/>
      <c r="J181" s="117"/>
    </row>
    <row r="182" ht="20" customHeight="1" spans="1:10">
      <c r="A182" s="118">
        <v>2120501</v>
      </c>
      <c r="B182" s="119" t="s">
        <v>211</v>
      </c>
      <c r="C182" s="120">
        <v>330.65</v>
      </c>
      <c r="D182" s="121"/>
      <c r="E182" s="121"/>
      <c r="F182" s="121">
        <v>330.65</v>
      </c>
      <c r="G182" s="120"/>
      <c r="H182" s="117"/>
      <c r="I182" s="117"/>
      <c r="J182" s="117"/>
    </row>
    <row r="183" ht="20" customHeight="1" spans="1:10">
      <c r="A183" s="113">
        <v>213</v>
      </c>
      <c r="B183" s="114" t="s">
        <v>212</v>
      </c>
      <c r="C183" s="115">
        <v>3947.9</v>
      </c>
      <c r="D183" s="116">
        <v>111.17</v>
      </c>
      <c r="E183" s="116">
        <v>98.68</v>
      </c>
      <c r="F183" s="116">
        <v>3747</v>
      </c>
      <c r="G183" s="116">
        <v>-8.95</v>
      </c>
      <c r="H183" s="117"/>
      <c r="I183" s="117"/>
      <c r="J183" s="117"/>
    </row>
    <row r="184" ht="20" customHeight="1" spans="1:10">
      <c r="A184" s="118">
        <v>21301</v>
      </c>
      <c r="B184" s="119" t="s">
        <v>213</v>
      </c>
      <c r="C184" s="120">
        <v>49.16</v>
      </c>
      <c r="D184" s="121">
        <v>16.97</v>
      </c>
      <c r="E184" s="121">
        <v>52.52</v>
      </c>
      <c r="F184" s="121">
        <v>-20.33</v>
      </c>
      <c r="G184" s="120"/>
      <c r="H184" s="117"/>
      <c r="I184" s="117"/>
      <c r="J184" s="117"/>
    </row>
    <row r="185" ht="20" customHeight="1" spans="1:10">
      <c r="A185" s="118">
        <v>2130104</v>
      </c>
      <c r="B185" s="119" t="s">
        <v>68</v>
      </c>
      <c r="C185" s="120">
        <v>52.52</v>
      </c>
      <c r="D185" s="121"/>
      <c r="E185" s="121">
        <v>52.52</v>
      </c>
      <c r="F185" s="121"/>
      <c r="G185" s="120"/>
      <c r="H185" s="117"/>
      <c r="I185" s="117"/>
      <c r="J185" s="117"/>
    </row>
    <row r="186" ht="20" customHeight="1" spans="1:10">
      <c r="A186" s="118">
        <v>2130120</v>
      </c>
      <c r="B186" s="119" t="s">
        <v>214</v>
      </c>
      <c r="C186" s="120">
        <v>13.12</v>
      </c>
      <c r="D186" s="121">
        <v>13.12</v>
      </c>
      <c r="E186" s="121"/>
      <c r="F186" s="121"/>
      <c r="G186" s="120"/>
      <c r="H186" s="117"/>
      <c r="I186" s="117"/>
      <c r="J186" s="117"/>
    </row>
    <row r="187" ht="20" customHeight="1" spans="1:10">
      <c r="A187" s="118">
        <v>2130122</v>
      </c>
      <c r="B187" s="119" t="s">
        <v>215</v>
      </c>
      <c r="C187" s="120">
        <v>3.85</v>
      </c>
      <c r="D187" s="121">
        <v>3.85</v>
      </c>
      <c r="E187" s="121"/>
      <c r="F187" s="121"/>
      <c r="G187" s="120"/>
      <c r="H187" s="117"/>
      <c r="I187" s="117"/>
      <c r="J187" s="117"/>
    </row>
    <row r="188" ht="20" customHeight="1" spans="1:10">
      <c r="A188" s="118">
        <v>2130199</v>
      </c>
      <c r="B188" s="119" t="s">
        <v>216</v>
      </c>
      <c r="C188" s="120">
        <v>-20.33</v>
      </c>
      <c r="D188" s="120"/>
      <c r="E188" s="120"/>
      <c r="F188" s="121">
        <v>-20.33</v>
      </c>
      <c r="G188" s="120"/>
      <c r="H188" s="117"/>
      <c r="I188" s="117"/>
      <c r="J188" s="117"/>
    </row>
    <row r="189" ht="20" customHeight="1" spans="1:10">
      <c r="A189" s="118">
        <v>21302</v>
      </c>
      <c r="B189" s="119" t="s">
        <v>217</v>
      </c>
      <c r="C189" s="120">
        <v>118.83</v>
      </c>
      <c r="D189" s="121">
        <v>9.47</v>
      </c>
      <c r="E189" s="121"/>
      <c r="F189" s="121">
        <v>109.36</v>
      </c>
      <c r="G189" s="120"/>
      <c r="H189" s="117"/>
      <c r="I189" s="117"/>
      <c r="J189" s="117"/>
    </row>
    <row r="190" ht="20" customHeight="1" spans="1:10">
      <c r="A190" s="118">
        <v>2130209</v>
      </c>
      <c r="B190" s="119" t="s">
        <v>218</v>
      </c>
      <c r="C190" s="120">
        <v>66.36</v>
      </c>
      <c r="D190" s="120"/>
      <c r="E190" s="120"/>
      <c r="F190" s="121">
        <v>66.36</v>
      </c>
      <c r="G190" s="120"/>
      <c r="H190" s="117"/>
      <c r="I190" s="117"/>
      <c r="J190" s="117"/>
    </row>
    <row r="191" ht="20" customHeight="1" spans="1:10">
      <c r="A191" s="118">
        <v>2130234</v>
      </c>
      <c r="B191" s="119" t="s">
        <v>219</v>
      </c>
      <c r="C191" s="120">
        <v>9.47</v>
      </c>
      <c r="D191" s="121">
        <v>9.47</v>
      </c>
      <c r="E191" s="121"/>
      <c r="F191" s="120"/>
      <c r="G191" s="120"/>
      <c r="H191" s="117"/>
      <c r="I191" s="117"/>
      <c r="J191" s="117"/>
    </row>
    <row r="192" ht="20" customHeight="1" spans="1:10">
      <c r="A192" s="118">
        <v>2130299</v>
      </c>
      <c r="B192" s="119" t="s">
        <v>220</v>
      </c>
      <c r="C192" s="120">
        <v>43</v>
      </c>
      <c r="D192" s="120"/>
      <c r="E192" s="120"/>
      <c r="F192" s="121">
        <v>43</v>
      </c>
      <c r="G192" s="120"/>
      <c r="H192" s="117"/>
      <c r="I192" s="117"/>
      <c r="J192" s="117"/>
    </row>
    <row r="193" ht="20" customHeight="1" spans="1:10">
      <c r="A193" s="118">
        <v>21303</v>
      </c>
      <c r="B193" s="119" t="s">
        <v>221</v>
      </c>
      <c r="C193" s="120">
        <v>255.24</v>
      </c>
      <c r="D193" s="121">
        <v>10.06</v>
      </c>
      <c r="E193" s="121">
        <v>46.16</v>
      </c>
      <c r="F193" s="121">
        <v>207.97</v>
      </c>
      <c r="G193" s="121">
        <v>-8.95</v>
      </c>
      <c r="H193" s="117"/>
      <c r="I193" s="117"/>
      <c r="J193" s="117"/>
    </row>
    <row r="194" ht="20" customHeight="1" spans="1:10">
      <c r="A194" s="118">
        <v>2130306</v>
      </c>
      <c r="B194" s="119" t="s">
        <v>222</v>
      </c>
      <c r="C194" s="120">
        <v>10.06</v>
      </c>
      <c r="D194" s="121">
        <v>10.06</v>
      </c>
      <c r="E194" s="121"/>
      <c r="F194" s="121"/>
      <c r="G194" s="120"/>
      <c r="H194" s="117"/>
      <c r="I194" s="117"/>
      <c r="J194" s="117"/>
    </row>
    <row r="195" ht="20" customHeight="1" spans="1:10">
      <c r="A195" s="118">
        <v>2130314</v>
      </c>
      <c r="B195" s="119" t="s">
        <v>223</v>
      </c>
      <c r="C195" s="120">
        <v>1.65</v>
      </c>
      <c r="D195" s="121"/>
      <c r="E195" s="121"/>
      <c r="F195" s="121">
        <v>1.65</v>
      </c>
      <c r="G195" s="120"/>
      <c r="H195" s="117"/>
      <c r="I195" s="117"/>
      <c r="J195" s="117"/>
    </row>
    <row r="196" ht="20" customHeight="1" spans="1:10">
      <c r="A196" s="118">
        <v>2130399</v>
      </c>
      <c r="B196" s="119" t="s">
        <v>224</v>
      </c>
      <c r="C196" s="120">
        <v>243.53</v>
      </c>
      <c r="D196" s="121"/>
      <c r="E196" s="121">
        <v>46.16</v>
      </c>
      <c r="F196" s="121">
        <v>206.32</v>
      </c>
      <c r="G196" s="121">
        <v>-8.95</v>
      </c>
      <c r="H196" s="117"/>
      <c r="I196" s="117"/>
      <c r="J196" s="117"/>
    </row>
    <row r="197" ht="20" customHeight="1" spans="1:10">
      <c r="A197" s="118">
        <v>21305</v>
      </c>
      <c r="B197" s="119" t="s">
        <v>225</v>
      </c>
      <c r="C197" s="120">
        <v>3562</v>
      </c>
      <c r="D197" s="121">
        <v>62</v>
      </c>
      <c r="E197" s="121"/>
      <c r="F197" s="121">
        <v>3500</v>
      </c>
      <c r="G197" s="120"/>
      <c r="H197" s="117"/>
      <c r="I197" s="117"/>
      <c r="J197" s="117"/>
    </row>
    <row r="198" ht="20" customHeight="1" spans="1:10">
      <c r="A198" s="118">
        <v>2130504</v>
      </c>
      <c r="B198" s="119" t="s">
        <v>226</v>
      </c>
      <c r="C198" s="120">
        <v>3500</v>
      </c>
      <c r="D198" s="121"/>
      <c r="E198" s="121"/>
      <c r="F198" s="121">
        <v>3500</v>
      </c>
      <c r="G198" s="120"/>
      <c r="H198" s="117"/>
      <c r="I198" s="117"/>
      <c r="J198" s="117"/>
    </row>
    <row r="199" ht="20" customHeight="1" spans="1:10">
      <c r="A199" s="118">
        <v>2130599</v>
      </c>
      <c r="B199" s="119" t="s">
        <v>227</v>
      </c>
      <c r="C199" s="120">
        <v>62</v>
      </c>
      <c r="D199" s="121">
        <v>62</v>
      </c>
      <c r="E199" s="121"/>
      <c r="F199" s="121"/>
      <c r="G199" s="120"/>
      <c r="H199" s="117"/>
      <c r="I199" s="117"/>
      <c r="J199" s="117"/>
    </row>
    <row r="200" ht="20" customHeight="1" spans="1:10">
      <c r="A200" s="118">
        <v>21308</v>
      </c>
      <c r="B200" s="119" t="s">
        <v>228</v>
      </c>
      <c r="C200" s="120">
        <v>-37.32</v>
      </c>
      <c r="D200" s="121">
        <v>12.68</v>
      </c>
      <c r="E200" s="121"/>
      <c r="F200" s="121">
        <v>-50</v>
      </c>
      <c r="G200" s="120"/>
      <c r="H200" s="117"/>
      <c r="I200" s="117"/>
      <c r="J200" s="117"/>
    </row>
    <row r="201" ht="20" customHeight="1" spans="1:10">
      <c r="A201" s="118">
        <v>2130803</v>
      </c>
      <c r="B201" s="119" t="s">
        <v>229</v>
      </c>
      <c r="C201" s="120">
        <v>12.68</v>
      </c>
      <c r="D201" s="121">
        <v>12.68</v>
      </c>
      <c r="E201" s="121"/>
      <c r="F201" s="121"/>
      <c r="G201" s="120"/>
      <c r="H201" s="117"/>
      <c r="I201" s="117"/>
      <c r="J201" s="117"/>
    </row>
    <row r="202" ht="20" customHeight="1" spans="1:10">
      <c r="A202" s="118">
        <v>2130804</v>
      </c>
      <c r="B202" s="119" t="s">
        <v>230</v>
      </c>
      <c r="C202" s="120">
        <v>-50</v>
      </c>
      <c r="D202" s="121"/>
      <c r="E202" s="121"/>
      <c r="F202" s="121">
        <v>-50</v>
      </c>
      <c r="G202" s="120"/>
      <c r="H202" s="117"/>
      <c r="I202" s="117"/>
      <c r="J202" s="117"/>
    </row>
    <row r="203" ht="20" customHeight="1" spans="1:10">
      <c r="A203" s="113">
        <v>214</v>
      </c>
      <c r="B203" s="114" t="s">
        <v>231</v>
      </c>
      <c r="C203" s="115">
        <v>41.2</v>
      </c>
      <c r="D203" s="116"/>
      <c r="E203" s="116">
        <v>9.39</v>
      </c>
      <c r="F203" s="116">
        <v>31.81</v>
      </c>
      <c r="G203" s="115"/>
      <c r="H203" s="117"/>
      <c r="I203" s="117"/>
      <c r="J203" s="117"/>
    </row>
    <row r="204" ht="20" customHeight="1" spans="1:10">
      <c r="A204" s="118">
        <v>21401</v>
      </c>
      <c r="B204" s="119" t="s">
        <v>232</v>
      </c>
      <c r="C204" s="120">
        <v>41.2</v>
      </c>
      <c r="D204" s="121"/>
      <c r="E204" s="121">
        <v>9.39</v>
      </c>
      <c r="F204" s="121">
        <v>31.81</v>
      </c>
      <c r="G204" s="120"/>
      <c r="H204" s="117"/>
      <c r="I204" s="117"/>
      <c r="J204" s="117"/>
    </row>
    <row r="205" ht="20" customHeight="1" spans="1:10">
      <c r="A205" s="118">
        <v>2140101</v>
      </c>
      <c r="B205" s="119" t="s">
        <v>61</v>
      </c>
      <c r="C205" s="120">
        <v>9.39</v>
      </c>
      <c r="D205" s="121"/>
      <c r="E205" s="121">
        <v>9.39</v>
      </c>
      <c r="F205" s="121"/>
      <c r="G205" s="120"/>
      <c r="H205" s="117"/>
      <c r="I205" s="117"/>
      <c r="J205" s="117"/>
    </row>
    <row r="206" ht="20" customHeight="1" spans="1:10">
      <c r="A206" s="118">
        <v>2140199</v>
      </c>
      <c r="B206" s="119" t="s">
        <v>233</v>
      </c>
      <c r="C206" s="120">
        <v>31.81</v>
      </c>
      <c r="D206" s="121"/>
      <c r="E206" s="121"/>
      <c r="F206" s="121">
        <v>31.81</v>
      </c>
      <c r="G206" s="120"/>
      <c r="H206" s="117"/>
      <c r="I206" s="117"/>
      <c r="J206" s="117"/>
    </row>
    <row r="207" ht="20" customHeight="1" spans="1:10">
      <c r="A207" s="113">
        <v>215</v>
      </c>
      <c r="B207" s="114" t="s">
        <v>234</v>
      </c>
      <c r="C207" s="115">
        <v>159.86</v>
      </c>
      <c r="D207" s="116"/>
      <c r="E207" s="116"/>
      <c r="F207" s="116">
        <v>159.86</v>
      </c>
      <c r="G207" s="115"/>
      <c r="H207" s="117"/>
      <c r="I207" s="117"/>
      <c r="J207" s="117"/>
    </row>
    <row r="208" ht="20" customHeight="1" spans="1:10">
      <c r="A208" s="118">
        <v>21599</v>
      </c>
      <c r="B208" s="119" t="s">
        <v>235</v>
      </c>
      <c r="C208" s="120">
        <v>159.86</v>
      </c>
      <c r="D208" s="121"/>
      <c r="E208" s="121"/>
      <c r="F208" s="121">
        <v>159.86</v>
      </c>
      <c r="G208" s="120"/>
      <c r="H208" s="117"/>
      <c r="I208" s="117"/>
      <c r="J208" s="117"/>
    </row>
    <row r="209" ht="20" customHeight="1" spans="1:10">
      <c r="A209" s="118">
        <v>2159904</v>
      </c>
      <c r="B209" s="119" t="s">
        <v>236</v>
      </c>
      <c r="C209" s="120">
        <v>159.86</v>
      </c>
      <c r="D209" s="121"/>
      <c r="E209" s="121"/>
      <c r="F209" s="121">
        <v>159.86</v>
      </c>
      <c r="G209" s="120"/>
      <c r="H209" s="117"/>
      <c r="I209" s="117"/>
      <c r="J209" s="117"/>
    </row>
    <row r="210" ht="20" customHeight="1" spans="1:10">
      <c r="A210" s="113">
        <v>220</v>
      </c>
      <c r="B210" s="114" t="s">
        <v>237</v>
      </c>
      <c r="C210" s="115">
        <v>281.88</v>
      </c>
      <c r="D210" s="116">
        <v>72.85</v>
      </c>
      <c r="E210" s="116">
        <v>131.89</v>
      </c>
      <c r="F210" s="116">
        <v>77.14</v>
      </c>
      <c r="G210" s="115"/>
      <c r="H210" s="117"/>
      <c r="I210" s="117"/>
      <c r="J210" s="117"/>
    </row>
    <row r="211" ht="20" customHeight="1" spans="1:10">
      <c r="A211" s="118">
        <v>22001</v>
      </c>
      <c r="B211" s="119" t="s">
        <v>238</v>
      </c>
      <c r="C211" s="120">
        <v>281.88</v>
      </c>
      <c r="D211" s="121">
        <v>72.85</v>
      </c>
      <c r="E211" s="121">
        <v>131.89</v>
      </c>
      <c r="F211" s="121">
        <v>77.14</v>
      </c>
      <c r="G211" s="120"/>
      <c r="H211" s="117"/>
      <c r="I211" s="117"/>
      <c r="J211" s="117"/>
    </row>
    <row r="212" ht="20" customHeight="1" spans="1:10">
      <c r="A212" s="118">
        <v>2200101</v>
      </c>
      <c r="B212" s="119" t="s">
        <v>61</v>
      </c>
      <c r="C212" s="120">
        <v>146.94</v>
      </c>
      <c r="D212" s="121">
        <v>15.05</v>
      </c>
      <c r="E212" s="121">
        <v>131.89</v>
      </c>
      <c r="F212" s="121"/>
      <c r="G212" s="120"/>
      <c r="H212" s="117"/>
      <c r="I212" s="117"/>
      <c r="J212" s="117"/>
    </row>
    <row r="213" ht="20" customHeight="1" spans="1:10">
      <c r="A213" s="118">
        <v>2200106</v>
      </c>
      <c r="B213" s="119" t="s">
        <v>239</v>
      </c>
      <c r="C213" s="120">
        <v>30</v>
      </c>
      <c r="D213" s="121">
        <v>30</v>
      </c>
      <c r="E213" s="121"/>
      <c r="F213" s="121"/>
      <c r="G213" s="120"/>
      <c r="H213" s="117"/>
      <c r="I213" s="117"/>
      <c r="J213" s="117"/>
    </row>
    <row r="214" ht="20" customHeight="1" spans="1:10">
      <c r="A214" s="118">
        <v>2200109</v>
      </c>
      <c r="B214" s="119" t="s">
        <v>240</v>
      </c>
      <c r="C214" s="120">
        <v>29.26</v>
      </c>
      <c r="D214" s="121"/>
      <c r="E214" s="121"/>
      <c r="F214" s="121">
        <v>29.26</v>
      </c>
      <c r="G214" s="120"/>
      <c r="H214" s="117"/>
      <c r="I214" s="117"/>
      <c r="J214" s="117"/>
    </row>
    <row r="215" ht="20" customHeight="1" spans="1:10">
      <c r="A215" s="118">
        <v>2200114</v>
      </c>
      <c r="B215" s="119" t="s">
        <v>241</v>
      </c>
      <c r="C215" s="120">
        <v>2.68</v>
      </c>
      <c r="D215" s="121">
        <v>2.68</v>
      </c>
      <c r="E215" s="121"/>
      <c r="F215" s="121"/>
      <c r="G215" s="120"/>
      <c r="H215" s="117"/>
      <c r="I215" s="117"/>
      <c r="J215" s="117"/>
    </row>
    <row r="216" ht="20" customHeight="1" spans="1:10">
      <c r="A216" s="118">
        <v>2200199</v>
      </c>
      <c r="B216" s="119" t="s">
        <v>242</v>
      </c>
      <c r="C216" s="120">
        <v>73</v>
      </c>
      <c r="D216" s="121">
        <v>25.12</v>
      </c>
      <c r="E216" s="121"/>
      <c r="F216" s="121">
        <v>47.88</v>
      </c>
      <c r="G216" s="120"/>
      <c r="H216" s="117"/>
      <c r="I216" s="117"/>
      <c r="J216" s="117"/>
    </row>
    <row r="217" ht="19" customHeight="1" spans="1:10">
      <c r="A217" s="113">
        <v>221</v>
      </c>
      <c r="B217" s="114" t="s">
        <v>243</v>
      </c>
      <c r="C217" s="115">
        <v>476.23</v>
      </c>
      <c r="D217" s="116">
        <v>254.04</v>
      </c>
      <c r="E217" s="116">
        <v>263.3</v>
      </c>
      <c r="F217" s="116">
        <v>-41.11</v>
      </c>
      <c r="G217" s="115"/>
      <c r="H217" s="117"/>
      <c r="I217" s="117"/>
    </row>
    <row r="218" ht="19" customHeight="1" spans="1:10">
      <c r="A218" s="118">
        <v>22101</v>
      </c>
      <c r="B218" s="119" t="s">
        <v>244</v>
      </c>
      <c r="C218" s="120">
        <v>121.34</v>
      </c>
      <c r="D218" s="121">
        <v>162.45</v>
      </c>
      <c r="E218" s="121"/>
      <c r="F218" s="121">
        <v>-41.11</v>
      </c>
      <c r="G218" s="120"/>
      <c r="H218" s="117"/>
      <c r="I218" s="117"/>
    </row>
    <row r="219" ht="19" customHeight="1" spans="1:10">
      <c r="A219" s="118">
        <v>2210108</v>
      </c>
      <c r="B219" s="119" t="s">
        <v>245</v>
      </c>
      <c r="C219" s="120">
        <v>-10</v>
      </c>
      <c r="D219" s="121"/>
      <c r="E219" s="121"/>
      <c r="F219" s="121">
        <v>-10</v>
      </c>
      <c r="G219" s="120"/>
      <c r="H219" s="117"/>
      <c r="I219" s="117"/>
    </row>
    <row r="220" ht="19" customHeight="1" spans="1:10">
      <c r="A220" s="118">
        <v>2210111</v>
      </c>
      <c r="B220" s="119" t="s">
        <v>246</v>
      </c>
      <c r="C220" s="120">
        <v>-18.69</v>
      </c>
      <c r="D220" s="121">
        <v>16.31</v>
      </c>
      <c r="E220" s="121"/>
      <c r="F220" s="121">
        <v>-35</v>
      </c>
      <c r="G220" s="120"/>
      <c r="H220" s="117"/>
      <c r="I220" s="117"/>
    </row>
    <row r="221" ht="19" customHeight="1" spans="1:10">
      <c r="A221" s="118">
        <v>2210113</v>
      </c>
      <c r="B221" s="119" t="s">
        <v>247</v>
      </c>
      <c r="C221" s="120">
        <v>100</v>
      </c>
      <c r="D221" s="121">
        <v>100</v>
      </c>
      <c r="E221" s="121"/>
      <c r="F221" s="121"/>
      <c r="G221" s="120"/>
      <c r="H221" s="117"/>
      <c r="I221" s="117"/>
    </row>
    <row r="222" ht="19" customHeight="1" spans="1:10">
      <c r="A222" s="118">
        <v>2210199</v>
      </c>
      <c r="B222" s="119" t="s">
        <v>248</v>
      </c>
      <c r="C222" s="120">
        <v>50.03</v>
      </c>
      <c r="D222" s="121">
        <v>46.15</v>
      </c>
      <c r="E222" s="121"/>
      <c r="F222" s="121">
        <v>3.89</v>
      </c>
      <c r="G222" s="120"/>
      <c r="H222" s="117"/>
      <c r="I222" s="117"/>
    </row>
    <row r="223" ht="19" customHeight="1" spans="1:10">
      <c r="A223" s="118">
        <v>22102</v>
      </c>
      <c r="B223" s="119" t="s">
        <v>249</v>
      </c>
      <c r="C223" s="120">
        <v>354.89</v>
      </c>
      <c r="D223" s="121">
        <v>91.59</v>
      </c>
      <c r="E223" s="121">
        <v>263.3</v>
      </c>
      <c r="F223" s="121"/>
      <c r="G223" s="120"/>
      <c r="H223" s="117"/>
      <c r="I223" s="117"/>
    </row>
    <row r="224" ht="19" customHeight="1" spans="1:10">
      <c r="A224" s="118">
        <v>2210201</v>
      </c>
      <c r="B224" s="119" t="s">
        <v>250</v>
      </c>
      <c r="C224" s="120">
        <v>354.89</v>
      </c>
      <c r="D224" s="121">
        <v>91.59</v>
      </c>
      <c r="E224" s="121">
        <v>263.3</v>
      </c>
      <c r="F224" s="121"/>
      <c r="G224" s="120"/>
      <c r="H224" s="117"/>
      <c r="I224" s="117"/>
    </row>
    <row r="225" ht="19" customHeight="1" spans="1:9">
      <c r="A225" s="113">
        <v>222</v>
      </c>
      <c r="B225" s="114" t="s">
        <v>251</v>
      </c>
      <c r="C225" s="115">
        <v>-12.35</v>
      </c>
      <c r="D225" s="116"/>
      <c r="E225" s="116"/>
      <c r="F225" s="116">
        <v>-12.35</v>
      </c>
      <c r="G225" s="115"/>
      <c r="H225" s="117"/>
      <c r="I225" s="117"/>
    </row>
    <row r="226" ht="19" customHeight="1" spans="1:9">
      <c r="A226" s="118">
        <v>22201</v>
      </c>
      <c r="B226" s="119" t="s">
        <v>252</v>
      </c>
      <c r="C226" s="120">
        <v>-7.35</v>
      </c>
      <c r="D226" s="121"/>
      <c r="E226" s="121"/>
      <c r="F226" s="121">
        <v>-7.35</v>
      </c>
      <c r="G226" s="120"/>
      <c r="H226" s="117"/>
      <c r="I226" s="117"/>
    </row>
    <row r="227" ht="19" customHeight="1" spans="1:9">
      <c r="A227" s="118">
        <v>2220150</v>
      </c>
      <c r="B227" s="119" t="s">
        <v>68</v>
      </c>
      <c r="C227" s="120">
        <v>-7.35</v>
      </c>
      <c r="D227" s="121"/>
      <c r="E227" s="121"/>
      <c r="F227" s="121">
        <v>-7.35</v>
      </c>
      <c r="G227" s="120"/>
      <c r="H227" s="117"/>
      <c r="I227" s="117"/>
    </row>
    <row r="228" ht="19" customHeight="1" spans="1:9">
      <c r="A228" s="118">
        <v>22205</v>
      </c>
      <c r="B228" s="119" t="s">
        <v>253</v>
      </c>
      <c r="C228" s="120">
        <v>-5</v>
      </c>
      <c r="D228" s="121"/>
      <c r="E228" s="121"/>
      <c r="F228" s="121">
        <v>-5</v>
      </c>
      <c r="G228" s="120"/>
      <c r="H228" s="117"/>
      <c r="I228" s="117"/>
    </row>
    <row r="229" ht="19" customHeight="1" spans="1:9">
      <c r="A229" s="118">
        <v>2220503</v>
      </c>
      <c r="B229" s="119" t="s">
        <v>254</v>
      </c>
      <c r="C229" s="120">
        <v>-5</v>
      </c>
      <c r="D229" s="121"/>
      <c r="E229" s="121"/>
      <c r="F229" s="121">
        <v>-5</v>
      </c>
      <c r="G229" s="120"/>
      <c r="H229" s="117"/>
      <c r="I229" s="117"/>
    </row>
    <row r="230" ht="19" customHeight="1" spans="1:9">
      <c r="A230" s="113">
        <v>224</v>
      </c>
      <c r="B230" s="114" t="s">
        <v>255</v>
      </c>
      <c r="C230" s="115">
        <v>-331.5</v>
      </c>
      <c r="D230" s="116">
        <v>200</v>
      </c>
      <c r="E230" s="116">
        <v>-26.08</v>
      </c>
      <c r="F230" s="116">
        <v>-541.9</v>
      </c>
      <c r="G230" s="116">
        <v>36.48</v>
      </c>
      <c r="H230" s="117"/>
      <c r="I230" s="117"/>
    </row>
    <row r="231" ht="19" customHeight="1" spans="1:9">
      <c r="A231" s="118">
        <v>22401</v>
      </c>
      <c r="B231" s="119" t="s">
        <v>256</v>
      </c>
      <c r="C231" s="120">
        <v>-549.99</v>
      </c>
      <c r="D231" s="121"/>
      <c r="E231" s="121">
        <v>-21.69</v>
      </c>
      <c r="F231" s="121">
        <v>-528.3</v>
      </c>
      <c r="G231" s="120"/>
      <c r="H231" s="117"/>
      <c r="I231" s="117"/>
    </row>
    <row r="232" ht="19" customHeight="1" spans="1:9">
      <c r="A232" s="118">
        <v>2240101</v>
      </c>
      <c r="B232" s="119" t="s">
        <v>61</v>
      </c>
      <c r="C232" s="120">
        <v>-21.69</v>
      </c>
      <c r="D232" s="121"/>
      <c r="E232" s="121">
        <v>-21.69</v>
      </c>
      <c r="F232" s="121"/>
      <c r="G232" s="120"/>
      <c r="H232" s="117"/>
      <c r="I232" s="117"/>
    </row>
    <row r="233" ht="19" customHeight="1" spans="1:9">
      <c r="A233" s="118">
        <v>2240106</v>
      </c>
      <c r="B233" s="119" t="s">
        <v>257</v>
      </c>
      <c r="C233" s="120">
        <v>-523.3</v>
      </c>
      <c r="D233" s="121"/>
      <c r="E233" s="121"/>
      <c r="F233" s="121">
        <v>-523.3</v>
      </c>
      <c r="G233" s="120"/>
      <c r="H233" s="117"/>
      <c r="I233" s="117"/>
    </row>
    <row r="234" ht="19" customHeight="1" spans="1:9">
      <c r="A234" s="118">
        <v>2240199</v>
      </c>
      <c r="B234" s="119" t="s">
        <v>258</v>
      </c>
      <c r="C234" s="120">
        <v>-5</v>
      </c>
      <c r="D234" s="121"/>
      <c r="E234" s="121"/>
      <c r="F234" s="121">
        <v>-5</v>
      </c>
      <c r="G234" s="120"/>
      <c r="H234" s="117"/>
      <c r="I234" s="117"/>
    </row>
    <row r="235" ht="19" customHeight="1" spans="1:9">
      <c r="A235" s="118">
        <v>22402</v>
      </c>
      <c r="B235" s="119" t="s">
        <v>259</v>
      </c>
      <c r="C235" s="120">
        <v>13.49</v>
      </c>
      <c r="D235" s="121"/>
      <c r="E235" s="121">
        <v>-4.39</v>
      </c>
      <c r="F235" s="121">
        <v>-18.6</v>
      </c>
      <c r="G235" s="121">
        <v>36.48</v>
      </c>
      <c r="H235" s="117"/>
      <c r="I235" s="117"/>
    </row>
    <row r="236" ht="19" customHeight="1" spans="1:9">
      <c r="A236" s="118">
        <v>2240204</v>
      </c>
      <c r="B236" s="119" t="s">
        <v>260</v>
      </c>
      <c r="C236" s="120">
        <v>12.09</v>
      </c>
      <c r="D236" s="121"/>
      <c r="E236" s="121">
        <v>-4.39</v>
      </c>
      <c r="F236" s="121">
        <v>-20</v>
      </c>
      <c r="G236" s="121">
        <v>36.48</v>
      </c>
      <c r="H236" s="117"/>
      <c r="I236" s="117"/>
    </row>
    <row r="237" ht="19" customHeight="1" spans="1:9">
      <c r="A237" s="118">
        <v>2240299</v>
      </c>
      <c r="B237" s="119" t="s">
        <v>261</v>
      </c>
      <c r="C237" s="120">
        <v>1.4</v>
      </c>
      <c r="D237" s="121"/>
      <c r="E237" s="121"/>
      <c r="F237" s="121">
        <v>1.4</v>
      </c>
      <c r="G237" s="120"/>
      <c r="H237" s="117"/>
      <c r="I237" s="117"/>
    </row>
    <row r="238" ht="19" customHeight="1" spans="1:9">
      <c r="A238" s="118">
        <v>22407</v>
      </c>
      <c r="B238" s="119" t="s">
        <v>262</v>
      </c>
      <c r="C238" s="120">
        <v>205</v>
      </c>
      <c r="D238" s="121">
        <v>200</v>
      </c>
      <c r="E238" s="121"/>
      <c r="F238" s="121">
        <v>5</v>
      </c>
      <c r="G238" s="120"/>
      <c r="H238" s="117"/>
      <c r="I238" s="117"/>
    </row>
    <row r="239" ht="19" customHeight="1" spans="1:9">
      <c r="A239" s="118">
        <v>2240703</v>
      </c>
      <c r="B239" s="119" t="s">
        <v>263</v>
      </c>
      <c r="C239" s="120">
        <v>205</v>
      </c>
      <c r="D239" s="121">
        <v>200</v>
      </c>
      <c r="E239" s="121"/>
      <c r="F239" s="121">
        <v>5</v>
      </c>
      <c r="G239" s="120"/>
      <c r="H239" s="117"/>
      <c r="I239" s="117"/>
    </row>
    <row r="240" ht="19" customHeight="1" spans="1:9">
      <c r="A240" s="113">
        <v>227</v>
      </c>
      <c r="B240" s="114" t="s">
        <v>264</v>
      </c>
      <c r="C240" s="115">
        <v>-2000</v>
      </c>
      <c r="D240" s="116"/>
      <c r="E240" s="116"/>
      <c r="F240" s="115">
        <v>-2000</v>
      </c>
      <c r="G240" s="115"/>
      <c r="H240" s="117"/>
      <c r="I240" s="117"/>
    </row>
    <row r="241" ht="19" customHeight="1" spans="1:9">
      <c r="A241" s="113">
        <v>233</v>
      </c>
      <c r="B241" s="114" t="s">
        <v>265</v>
      </c>
      <c r="C241" s="115">
        <v>1.88</v>
      </c>
      <c r="D241" s="116"/>
      <c r="E241" s="116"/>
      <c r="F241" s="116">
        <v>1.88</v>
      </c>
      <c r="G241" s="115"/>
      <c r="H241" s="117"/>
      <c r="I241" s="117"/>
    </row>
    <row r="242" ht="19" customHeight="1" spans="1:9">
      <c r="A242" s="118">
        <v>23303</v>
      </c>
      <c r="B242" s="119" t="s">
        <v>266</v>
      </c>
      <c r="C242" s="120">
        <v>1.88</v>
      </c>
      <c r="D242" s="121"/>
      <c r="E242" s="121"/>
      <c r="F242" s="121">
        <v>1.88</v>
      </c>
      <c r="G242" s="120"/>
      <c r="H242" s="117"/>
      <c r="I242" s="117"/>
    </row>
    <row r="243" ht="19" customHeight="1" spans="1:9">
      <c r="A243" s="118">
        <v>2330301</v>
      </c>
      <c r="B243" s="119" t="s">
        <v>266</v>
      </c>
      <c r="C243" s="120">
        <v>1.88</v>
      </c>
      <c r="D243" s="121"/>
      <c r="E243" s="121"/>
      <c r="F243" s="121">
        <v>1.88</v>
      </c>
      <c r="G243" s="120"/>
      <c r="H243" s="117"/>
      <c r="I243" s="117"/>
    </row>
  </sheetData>
  <mergeCells count="10">
    <mergeCell ref="A1:B1"/>
    <mergeCell ref="A2:G2"/>
    <mergeCell ref="A3:B3"/>
    <mergeCell ref="F3:G3"/>
    <mergeCell ref="E4:G4"/>
    <mergeCell ref="A6:B6"/>
    <mergeCell ref="A4:A5"/>
    <mergeCell ref="B4:B5"/>
    <mergeCell ref="C4:C5"/>
    <mergeCell ref="D4:D5"/>
  </mergeCells>
  <pageMargins left="0.36" right="0.23" top="0.36" bottom="0.36" header="0.31496062992126" footer="0.31496062992126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workbookViewId="0">
      <pane ySplit="4" topLeftCell="A5" activePane="bottomLeft" state="frozen"/>
      <selection/>
      <selection pane="bottomLeft" activeCell="J11" sqref="J11"/>
    </sheetView>
  </sheetViews>
  <sheetFormatPr defaultColWidth="9" defaultRowHeight="13.5"/>
  <cols>
    <col min="1" max="1" width="30.75" style="71" customWidth="1"/>
    <col min="2" max="4" width="11.75" style="72" customWidth="1"/>
    <col min="5" max="5" width="7.25" style="71" customWidth="1"/>
    <col min="6" max="6" width="23.5" style="71" customWidth="1"/>
    <col min="7" max="9" width="11.75" style="72" customWidth="1"/>
    <col min="10" max="12" width="9" style="71"/>
    <col min="13" max="13" width="10.5" style="71" customWidth="1"/>
    <col min="14" max="14" width="10.625" style="71" customWidth="1"/>
    <col min="15" max="16384" width="9" style="71"/>
  </cols>
  <sheetData>
    <row r="1" spans="1:11">
      <c r="A1" s="71" t="s">
        <v>267</v>
      </c>
    </row>
    <row r="2" ht="41" customHeight="1" spans="1:11">
      <c r="A2" s="73" t="s">
        <v>268</v>
      </c>
      <c r="B2" s="73"/>
      <c r="C2" s="73"/>
      <c r="D2" s="73"/>
      <c r="E2" s="73"/>
      <c r="F2" s="73"/>
      <c r="G2" s="73"/>
      <c r="H2" s="73"/>
      <c r="I2" s="73"/>
    </row>
    <row r="3" ht="21" customHeight="1" spans="1:11">
      <c r="A3" s="74"/>
      <c r="B3" s="75"/>
      <c r="C3" s="75"/>
      <c r="D3" s="75"/>
      <c r="E3" s="74"/>
      <c r="F3" s="74"/>
      <c r="G3" s="76" t="s">
        <v>4</v>
      </c>
      <c r="H3" s="76"/>
      <c r="I3" s="76"/>
    </row>
    <row r="4" s="70" customFormat="1" ht="33.6" customHeight="1" spans="1:11">
      <c r="A4" s="77" t="s">
        <v>5</v>
      </c>
      <c r="B4" s="78" t="s">
        <v>6</v>
      </c>
      <c r="C4" s="79" t="s">
        <v>7</v>
      </c>
      <c r="D4" s="78" t="s">
        <v>8</v>
      </c>
      <c r="E4" s="80" t="s">
        <v>5</v>
      </c>
      <c r="F4" s="81"/>
      <c r="G4" s="78" t="s">
        <v>6</v>
      </c>
      <c r="H4" s="79" t="s">
        <v>7</v>
      </c>
      <c r="I4" s="78" t="s">
        <v>8</v>
      </c>
    </row>
    <row r="5" s="70" customFormat="1" ht="30" customHeight="1" spans="1:11">
      <c r="A5" s="82" t="s">
        <v>9</v>
      </c>
      <c r="B5" s="83">
        <f>SUM(B6:B13)</f>
        <v>13800</v>
      </c>
      <c r="C5" s="83">
        <f>SUM(C6:C13)</f>
        <v>32409</v>
      </c>
      <c r="D5" s="83">
        <f>B5+C5</f>
        <v>46209</v>
      </c>
      <c r="E5" s="84" t="s">
        <v>10</v>
      </c>
      <c r="F5" s="85"/>
      <c r="G5" s="83">
        <f>SUM(G6:G14)</f>
        <v>57057.82</v>
      </c>
      <c r="H5" s="83">
        <f>SUM(H6:H14)</f>
        <v>62633.18</v>
      </c>
      <c r="I5" s="83">
        <f t="shared" ref="I5:I10" si="0">G5+H5</f>
        <v>119691</v>
      </c>
      <c r="K5" s="86"/>
    </row>
    <row r="6" s="70" customFormat="1" ht="30" customHeight="1" spans="1:11">
      <c r="A6" s="87" t="s">
        <v>269</v>
      </c>
      <c r="B6" s="88">
        <v>4950</v>
      </c>
      <c r="C6" s="88"/>
      <c r="D6" s="88">
        <f>B6+C6</f>
        <v>4950</v>
      </c>
      <c r="E6" s="89">
        <v>207</v>
      </c>
      <c r="F6" s="90" t="s">
        <v>112</v>
      </c>
      <c r="G6" s="91"/>
      <c r="H6" s="88">
        <v>0.22</v>
      </c>
      <c r="I6" s="88">
        <f t="shared" si="0"/>
        <v>0.22</v>
      </c>
      <c r="K6" s="86"/>
    </row>
    <row r="7" s="70" customFormat="1" ht="30" customHeight="1" spans="1:11">
      <c r="A7" s="87" t="s">
        <v>270</v>
      </c>
      <c r="B7" s="88">
        <v>2750</v>
      </c>
      <c r="C7" s="88"/>
      <c r="D7" s="88">
        <f>B7+C7</f>
        <v>2750</v>
      </c>
      <c r="E7" s="89">
        <v>212</v>
      </c>
      <c r="F7" s="90" t="s">
        <v>201</v>
      </c>
      <c r="G7" s="91">
        <v>6560.81</v>
      </c>
      <c r="H7" s="88">
        <v>12425.64</v>
      </c>
      <c r="I7" s="88">
        <f t="shared" si="0"/>
        <v>18986.45</v>
      </c>
      <c r="K7" s="86"/>
    </row>
    <row r="8" s="70" customFormat="1" ht="30" customHeight="1" spans="1:11">
      <c r="A8" s="87" t="s">
        <v>271</v>
      </c>
      <c r="B8" s="88">
        <v>1100</v>
      </c>
      <c r="C8" s="88">
        <v>9814</v>
      </c>
      <c r="D8" s="88">
        <f>B8+C8</f>
        <v>10914</v>
      </c>
      <c r="E8" s="89">
        <v>213</v>
      </c>
      <c r="F8" s="90" t="s">
        <v>212</v>
      </c>
      <c r="G8" s="91"/>
      <c r="H8" s="88">
        <v>672.97</v>
      </c>
      <c r="I8" s="88">
        <f t="shared" si="0"/>
        <v>672.97</v>
      </c>
      <c r="K8" s="86"/>
    </row>
    <row r="9" s="70" customFormat="1" ht="30" customHeight="1" spans="1:11">
      <c r="A9" s="87" t="s">
        <v>272</v>
      </c>
      <c r="B9" s="88">
        <v>5000</v>
      </c>
      <c r="C9" s="88">
        <v>22595</v>
      </c>
      <c r="D9" s="88">
        <f>B9+C9</f>
        <v>27595</v>
      </c>
      <c r="E9" s="89">
        <v>215</v>
      </c>
      <c r="F9" s="90" t="s">
        <v>234</v>
      </c>
      <c r="G9" s="91"/>
      <c r="H9" s="88">
        <v>1287</v>
      </c>
      <c r="I9" s="88">
        <f t="shared" si="0"/>
        <v>1287</v>
      </c>
      <c r="K9" s="86"/>
    </row>
    <row r="10" s="70" customFormat="1" ht="30" customHeight="1" spans="1:11">
      <c r="A10" s="87"/>
      <c r="B10" s="88"/>
      <c r="C10" s="88"/>
      <c r="D10" s="88"/>
      <c r="E10" s="89">
        <v>229</v>
      </c>
      <c r="F10" s="90" t="s">
        <v>273</v>
      </c>
      <c r="G10" s="91">
        <v>5166.87</v>
      </c>
      <c r="H10" s="88">
        <v>31268.79</v>
      </c>
      <c r="I10" s="88">
        <f t="shared" si="0"/>
        <v>36435.66</v>
      </c>
      <c r="K10" s="86"/>
    </row>
    <row r="11" s="70" customFormat="1" ht="30" customHeight="1" spans="1:11">
      <c r="A11" s="87"/>
      <c r="B11" s="88"/>
      <c r="C11" s="88"/>
      <c r="D11" s="88"/>
      <c r="E11" s="89">
        <v>230</v>
      </c>
      <c r="F11" s="90" t="s">
        <v>274</v>
      </c>
      <c r="G11" s="91">
        <v>42975.04</v>
      </c>
      <c r="H11" s="88">
        <v>16969.77</v>
      </c>
      <c r="I11" s="88">
        <f t="shared" ref="I11:I13" si="1">G11+H11</f>
        <v>59944.81</v>
      </c>
      <c r="K11" s="86"/>
    </row>
    <row r="12" s="70" customFormat="1" ht="30" customHeight="1" spans="1:11">
      <c r="A12" s="87"/>
      <c r="B12" s="88"/>
      <c r="C12" s="88"/>
      <c r="D12" s="88"/>
      <c r="E12" s="89">
        <v>232</v>
      </c>
      <c r="F12" s="90" t="s">
        <v>275</v>
      </c>
      <c r="G12" s="91">
        <v>2337.03</v>
      </c>
      <c r="H12" s="88"/>
      <c r="I12" s="88">
        <f t="shared" si="1"/>
        <v>2337.03</v>
      </c>
      <c r="K12" s="86"/>
    </row>
    <row r="13" s="70" customFormat="1" ht="30" customHeight="1" spans="1:11">
      <c r="A13" s="92"/>
      <c r="B13" s="88"/>
      <c r="C13" s="88"/>
      <c r="D13" s="88"/>
      <c r="E13" s="89">
        <v>233</v>
      </c>
      <c r="F13" s="90" t="s">
        <v>265</v>
      </c>
      <c r="G13" s="91">
        <v>18.07</v>
      </c>
      <c r="H13" s="88">
        <v>8.79</v>
      </c>
      <c r="I13" s="88">
        <f t="shared" si="1"/>
        <v>26.86</v>
      </c>
      <c r="K13" s="86"/>
    </row>
    <row r="14" s="70" customFormat="1" ht="30" customHeight="1" spans="1:11">
      <c r="A14" s="87"/>
      <c r="B14" s="88"/>
      <c r="C14" s="88"/>
      <c r="D14" s="88"/>
      <c r="E14" s="89"/>
      <c r="F14" s="90"/>
      <c r="G14" s="91"/>
      <c r="H14" s="88"/>
      <c r="I14" s="88"/>
      <c r="K14" s="86"/>
    </row>
    <row r="15" s="70" customFormat="1" ht="30" customHeight="1" spans="1:11">
      <c r="A15" s="93" t="s">
        <v>41</v>
      </c>
      <c r="B15" s="83">
        <v>81022.76</v>
      </c>
      <c r="C15" s="83"/>
      <c r="D15" s="83">
        <f>B15</f>
        <v>81022.76</v>
      </c>
      <c r="E15" s="94" t="s">
        <v>42</v>
      </c>
      <c r="F15" s="95"/>
      <c r="G15" s="83">
        <f>B5+B15-G5</f>
        <v>37764.94</v>
      </c>
      <c r="H15" s="83">
        <f>C5+C15-H5</f>
        <v>-30224.18</v>
      </c>
      <c r="I15" s="83">
        <f>D5+D15-I5</f>
        <v>7540.75999999999</v>
      </c>
    </row>
    <row r="16" s="70" customFormat="1" ht="30" customHeight="1" spans="1:11">
      <c r="A16" s="82" t="s">
        <v>43</v>
      </c>
      <c r="B16" s="83">
        <f>B5+B15</f>
        <v>94822.76</v>
      </c>
      <c r="C16" s="83">
        <f>C5+C15</f>
        <v>32409</v>
      </c>
      <c r="D16" s="83">
        <f>D5+D15</f>
        <v>127231.76</v>
      </c>
      <c r="E16" s="96" t="s">
        <v>44</v>
      </c>
      <c r="F16" s="97"/>
      <c r="G16" s="83">
        <f>G5+G15</f>
        <v>94822.76</v>
      </c>
      <c r="H16" s="83">
        <f>H5+H15</f>
        <v>32409</v>
      </c>
      <c r="I16" s="83">
        <f>I5+I15</f>
        <v>127231.76</v>
      </c>
    </row>
    <row r="17" s="70" customFormat="1" ht="22.9" customHeight="1" spans="1:13">
      <c r="B17" s="98"/>
      <c r="C17" s="98"/>
      <c r="D17" s="98"/>
      <c r="G17" s="99"/>
      <c r="H17" s="99"/>
      <c r="I17" s="99"/>
    </row>
    <row r="18" s="70" customFormat="1" ht="20.25" customHeight="1" spans="1:13">
      <c r="A18" s="100"/>
      <c r="B18" s="100"/>
      <c r="C18" s="100"/>
      <c r="D18" s="100"/>
      <c r="E18" s="100"/>
      <c r="F18" s="100"/>
      <c r="G18" s="100"/>
      <c r="H18" s="100"/>
      <c r="I18" s="100"/>
    </row>
    <row r="19" s="70" customFormat="1" ht="19.9" customHeight="1"/>
    <row r="20" s="70" customFormat="1" ht="21.75" customHeight="1"/>
    <row r="21" s="70" customFormat="1" ht="22.9" customHeight="1"/>
    <row r="22" s="70" customFormat="1" ht="22.9" customHeight="1"/>
    <row r="23" s="70" customFormat="1" ht="22.9" customHeight="1"/>
    <row r="24" s="70" customFormat="1" ht="19.5" customHeight="1"/>
    <row r="25" s="70" customFormat="1" ht="17.25" customHeight="1"/>
    <row r="26" s="70" customFormat="1" ht="22.9" customHeight="1"/>
    <row r="27" s="70" customFormat="1" ht="22.9" customHeight="1"/>
    <row r="28" s="70" customFormat="1" ht="22.9" customHeight="1"/>
    <row r="29" s="70" customFormat="1" ht="22.9" customHeight="1" spans="1:13">
      <c r="M29" s="101"/>
    </row>
    <row r="30" s="70" customFormat="1" ht="22.9" customHeight="1" spans="1:13">
      <c r="A30" s="71"/>
      <c r="B30" s="72"/>
      <c r="C30" s="72"/>
      <c r="D30" s="72"/>
      <c r="E30" s="71"/>
      <c r="F30" s="71"/>
      <c r="G30" s="72"/>
      <c r="H30" s="72"/>
      <c r="I30" s="72"/>
    </row>
    <row r="31" s="70" customFormat="1" ht="22.9" customHeight="1" spans="1:13">
      <c r="A31" s="71"/>
      <c r="B31" s="72"/>
      <c r="C31" s="72"/>
      <c r="D31" s="72"/>
      <c r="E31" s="71"/>
      <c r="F31" s="71"/>
      <c r="G31" s="72"/>
      <c r="H31" s="72"/>
      <c r="I31" s="72"/>
    </row>
    <row r="32" s="70" customFormat="1" ht="22.9" customHeight="1" spans="1:13">
      <c r="A32" s="71"/>
      <c r="B32" s="72"/>
      <c r="C32" s="72"/>
      <c r="D32" s="72"/>
      <c r="E32" s="71"/>
      <c r="F32" s="71"/>
      <c r="G32" s="72"/>
      <c r="H32" s="72"/>
      <c r="I32" s="72"/>
    </row>
    <row r="33" s="70" customFormat="1" ht="22.9" customHeight="1" spans="1:9">
      <c r="A33" s="71"/>
      <c r="B33" s="72"/>
      <c r="C33" s="72"/>
      <c r="D33" s="72"/>
      <c r="E33" s="71"/>
      <c r="F33" s="71"/>
      <c r="G33" s="72"/>
      <c r="H33" s="72"/>
      <c r="I33" s="72"/>
    </row>
  </sheetData>
  <mergeCells count="6">
    <mergeCell ref="A2:I2"/>
    <mergeCell ref="G3:I3"/>
    <mergeCell ref="E4:F4"/>
    <mergeCell ref="E5:F5"/>
    <mergeCell ref="E15:F15"/>
    <mergeCell ref="E16:F16"/>
  </mergeCells>
  <pageMargins left="0.74" right="0.27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workbookViewId="0">
      <pane ySplit="5" topLeftCell="A6" activePane="bottomLeft" state="frozen"/>
      <selection/>
      <selection pane="bottomLeft" activeCell="F22" sqref="F22"/>
    </sheetView>
  </sheetViews>
  <sheetFormatPr defaultColWidth="4.625" defaultRowHeight="11.25" outlineLevelCol="4"/>
  <cols>
    <col min="1" max="1" width="12.75" style="49" customWidth="1"/>
    <col min="2" max="2" width="59.25" style="49" customWidth="1"/>
    <col min="3" max="5" width="17.5" style="50" customWidth="1"/>
    <col min="6" max="6" width="17.625" style="49" customWidth="1"/>
    <col min="7" max="7" width="17.75" style="49" customWidth="1"/>
    <col min="8" max="16384" width="4.625" style="49"/>
  </cols>
  <sheetData>
    <row r="1" ht="15.6" customHeight="1" spans="1:5">
      <c r="A1" s="51" t="s">
        <v>276</v>
      </c>
      <c r="B1" s="51"/>
    </row>
    <row r="2" s="48" customFormat="1" ht="41.25" customHeight="1" spans="1:5">
      <c r="A2" s="52" t="s">
        <v>277</v>
      </c>
      <c r="B2" s="52"/>
      <c r="C2" s="52"/>
      <c r="D2" s="52"/>
      <c r="E2" s="52"/>
    </row>
    <row r="3" s="48" customFormat="1" ht="17.25" customHeight="1" spans="1:5">
      <c r="A3" s="53"/>
      <c r="B3" s="53"/>
      <c r="C3" s="54"/>
      <c r="D3" s="54"/>
      <c r="E3" s="55" t="s">
        <v>47</v>
      </c>
    </row>
    <row r="4" ht="21" customHeight="1" spans="1:5">
      <c r="A4" s="56" t="s">
        <v>48</v>
      </c>
      <c r="B4" s="56" t="s">
        <v>49</v>
      </c>
      <c r="C4" s="57" t="s">
        <v>278</v>
      </c>
      <c r="D4" s="57" t="s">
        <v>51</v>
      </c>
      <c r="E4" s="57" t="s">
        <v>52</v>
      </c>
    </row>
    <row r="5" ht="21" customHeight="1" spans="1:5">
      <c r="A5" s="56"/>
      <c r="B5" s="56"/>
      <c r="C5" s="57"/>
      <c r="D5" s="57"/>
      <c r="E5" s="57" t="s">
        <v>279</v>
      </c>
    </row>
    <row r="6" ht="20" customHeight="1" spans="1:5">
      <c r="A6" s="58" t="s">
        <v>56</v>
      </c>
      <c r="B6" s="59"/>
      <c r="C6" s="60">
        <f>45663.41+16969.77</f>
        <v>62633.18</v>
      </c>
      <c r="D6" s="60">
        <f>13690.23</f>
        <v>13690.23</v>
      </c>
      <c r="E6" s="60">
        <f>31973.18+16969.77</f>
        <v>48942.95</v>
      </c>
    </row>
    <row r="7" ht="20" customHeight="1" spans="1:5">
      <c r="A7" s="61">
        <v>207</v>
      </c>
      <c r="B7" s="62" t="s">
        <v>112</v>
      </c>
      <c r="C7" s="63">
        <v>0.22</v>
      </c>
      <c r="D7" s="63">
        <v>0.22</v>
      </c>
      <c r="E7" s="63"/>
    </row>
    <row r="8" ht="20" customHeight="1" spans="1:5">
      <c r="A8" s="64">
        <v>20709</v>
      </c>
      <c r="B8" s="65" t="s">
        <v>280</v>
      </c>
      <c r="C8" s="66">
        <v>0.22</v>
      </c>
      <c r="D8" s="66">
        <v>0.22</v>
      </c>
      <c r="E8" s="66"/>
    </row>
    <row r="9" ht="20" customHeight="1" spans="1:5">
      <c r="A9" s="64">
        <v>2070904</v>
      </c>
      <c r="B9" s="65" t="s">
        <v>281</v>
      </c>
      <c r="C9" s="66">
        <v>0.22</v>
      </c>
      <c r="D9" s="66">
        <v>0.22</v>
      </c>
      <c r="E9" s="66"/>
    </row>
    <row r="10" ht="20" customHeight="1" spans="1:5">
      <c r="A10" s="61">
        <v>212</v>
      </c>
      <c r="B10" s="62" t="s">
        <v>201</v>
      </c>
      <c r="C10" s="63">
        <v>12425.64</v>
      </c>
      <c r="D10" s="63">
        <v>4343.25</v>
      </c>
      <c r="E10" s="63">
        <v>8082.4</v>
      </c>
    </row>
    <row r="11" ht="20" customHeight="1" spans="1:5">
      <c r="A11" s="64">
        <v>21208</v>
      </c>
      <c r="B11" s="65" t="s">
        <v>282</v>
      </c>
      <c r="C11" s="66">
        <v>12365.14</v>
      </c>
      <c r="D11" s="66">
        <v>4282.74</v>
      </c>
      <c r="E11" s="66">
        <v>8082.4</v>
      </c>
    </row>
    <row r="12" ht="20" customHeight="1" spans="1:5">
      <c r="A12" s="64">
        <v>2120801</v>
      </c>
      <c r="B12" s="65" t="s">
        <v>283</v>
      </c>
      <c r="C12" s="66">
        <v>12208.6</v>
      </c>
      <c r="D12" s="66">
        <v>4282.74</v>
      </c>
      <c r="E12" s="66">
        <v>7925.86</v>
      </c>
    </row>
    <row r="13" ht="20" customHeight="1" spans="1:5">
      <c r="A13" s="64">
        <v>2120899</v>
      </c>
      <c r="B13" s="65" t="s">
        <v>284</v>
      </c>
      <c r="C13" s="66">
        <v>156.54</v>
      </c>
      <c r="D13" s="66"/>
      <c r="E13" s="66">
        <v>156.54</v>
      </c>
    </row>
    <row r="14" ht="20" customHeight="1" spans="1:5">
      <c r="A14" s="64">
        <v>21211</v>
      </c>
      <c r="B14" s="65" t="s">
        <v>285</v>
      </c>
      <c r="C14" s="66">
        <v>60.5</v>
      </c>
      <c r="D14" s="66">
        <v>60.5</v>
      </c>
      <c r="E14" s="66"/>
    </row>
    <row r="15" ht="20" customHeight="1" spans="1:5">
      <c r="A15" s="61">
        <v>213</v>
      </c>
      <c r="B15" s="62" t="s">
        <v>212</v>
      </c>
      <c r="C15" s="63">
        <v>672.97</v>
      </c>
      <c r="D15" s="63">
        <v>672.97</v>
      </c>
      <c r="E15" s="63"/>
    </row>
    <row r="16" ht="20" customHeight="1" spans="1:5">
      <c r="A16" s="64">
        <v>21372</v>
      </c>
      <c r="B16" s="65" t="s">
        <v>286</v>
      </c>
      <c r="C16" s="66">
        <v>672.97</v>
      </c>
      <c r="D16" s="66">
        <v>672.97</v>
      </c>
      <c r="E16" s="66"/>
    </row>
    <row r="17" ht="20" customHeight="1" spans="1:5">
      <c r="A17" s="64">
        <v>2137201</v>
      </c>
      <c r="B17" s="65" t="s">
        <v>287</v>
      </c>
      <c r="C17" s="66">
        <v>144.84</v>
      </c>
      <c r="D17" s="66">
        <v>144.84</v>
      </c>
      <c r="E17" s="66"/>
    </row>
    <row r="18" ht="20" customHeight="1" spans="1:5">
      <c r="A18" s="64">
        <v>2137202</v>
      </c>
      <c r="B18" s="65" t="s">
        <v>288</v>
      </c>
      <c r="C18" s="66">
        <v>528.13</v>
      </c>
      <c r="D18" s="66">
        <v>528.13</v>
      </c>
      <c r="E18" s="66"/>
    </row>
    <row r="19" ht="20" customHeight="1" spans="1:5">
      <c r="A19" s="61">
        <v>215</v>
      </c>
      <c r="B19" s="62" t="s">
        <v>234</v>
      </c>
      <c r="C19" s="63">
        <v>1287</v>
      </c>
      <c r="D19" s="63"/>
      <c r="E19" s="63">
        <v>1287</v>
      </c>
    </row>
    <row r="20" ht="20" customHeight="1" spans="1:5">
      <c r="A20" s="64">
        <v>21598</v>
      </c>
      <c r="B20" s="65" t="s">
        <v>289</v>
      </c>
      <c r="C20" s="66">
        <v>1287</v>
      </c>
      <c r="D20" s="66"/>
      <c r="E20" s="66">
        <v>1287</v>
      </c>
    </row>
    <row r="21" ht="20" customHeight="1" spans="1:5">
      <c r="A21" s="64">
        <v>2159802</v>
      </c>
      <c r="B21" s="65" t="s">
        <v>290</v>
      </c>
      <c r="C21" s="66">
        <v>1287</v>
      </c>
      <c r="D21" s="66"/>
      <c r="E21" s="66">
        <v>1287</v>
      </c>
    </row>
    <row r="22" ht="20" customHeight="1" spans="1:5">
      <c r="A22" s="61">
        <v>229</v>
      </c>
      <c r="B22" s="62" t="s">
        <v>273</v>
      </c>
      <c r="C22" s="63">
        <f>27988.79+3280</f>
        <v>31268.79</v>
      </c>
      <c r="D22" s="63">
        <v>8673.79</v>
      </c>
      <c r="E22" s="63">
        <v>22595</v>
      </c>
    </row>
    <row r="23" ht="20" customHeight="1" spans="1:5">
      <c r="A23" s="64">
        <v>22904</v>
      </c>
      <c r="B23" s="65" t="s">
        <v>291</v>
      </c>
      <c r="C23" s="66">
        <f>19315+3280</f>
        <v>22595</v>
      </c>
      <c r="D23" s="66"/>
      <c r="E23" s="66">
        <v>22595</v>
      </c>
    </row>
    <row r="24" ht="20" customHeight="1" spans="1:5">
      <c r="A24" s="64">
        <v>2290402</v>
      </c>
      <c r="B24" s="65" t="s">
        <v>292</v>
      </c>
      <c r="C24" s="66">
        <f>17523+3280</f>
        <v>20803</v>
      </c>
      <c r="D24" s="66"/>
      <c r="E24" s="66">
        <v>20803</v>
      </c>
    </row>
    <row r="25" ht="20" customHeight="1" spans="1:5">
      <c r="A25" s="64">
        <v>2290403</v>
      </c>
      <c r="B25" s="65" t="s">
        <v>293</v>
      </c>
      <c r="C25" s="66">
        <v>1792</v>
      </c>
      <c r="D25" s="66"/>
      <c r="E25" s="66">
        <v>1792</v>
      </c>
    </row>
    <row r="26" ht="20" customHeight="1" spans="1:5">
      <c r="A26" s="64">
        <v>22960</v>
      </c>
      <c r="B26" s="65" t="s">
        <v>294</v>
      </c>
      <c r="C26" s="66">
        <v>146.79</v>
      </c>
      <c r="D26" s="66">
        <v>146.79</v>
      </c>
      <c r="E26" s="66"/>
    </row>
    <row r="27" ht="20" customHeight="1" spans="1:5">
      <c r="A27" s="64">
        <v>2296002</v>
      </c>
      <c r="B27" s="65" t="s">
        <v>295</v>
      </c>
      <c r="C27" s="66">
        <v>15</v>
      </c>
      <c r="D27" s="66">
        <v>15</v>
      </c>
      <c r="E27" s="66"/>
    </row>
    <row r="28" ht="20" customHeight="1" spans="1:5">
      <c r="A28" s="64">
        <v>2296003</v>
      </c>
      <c r="B28" s="65" t="s">
        <v>296</v>
      </c>
      <c r="C28" s="66">
        <v>131.7</v>
      </c>
      <c r="D28" s="66">
        <v>131.7</v>
      </c>
      <c r="E28" s="66"/>
    </row>
    <row r="29" ht="20" customHeight="1" spans="1:5">
      <c r="A29" s="64">
        <v>2296006</v>
      </c>
      <c r="B29" s="65" t="s">
        <v>297</v>
      </c>
      <c r="C29" s="66">
        <v>0.09</v>
      </c>
      <c r="D29" s="66">
        <v>0.09</v>
      </c>
      <c r="E29" s="66"/>
    </row>
    <row r="30" ht="20" customHeight="1" spans="1:5">
      <c r="A30" s="64">
        <v>22998</v>
      </c>
      <c r="B30" s="65" t="s">
        <v>298</v>
      </c>
      <c r="C30" s="66">
        <v>8527</v>
      </c>
      <c r="D30" s="66">
        <v>8527</v>
      </c>
      <c r="E30" s="66"/>
    </row>
    <row r="31" ht="20" customHeight="1" spans="1:5">
      <c r="A31" s="64">
        <v>2299899</v>
      </c>
      <c r="B31" s="65" t="s">
        <v>273</v>
      </c>
      <c r="C31" s="66">
        <v>8527</v>
      </c>
      <c r="D31" s="66">
        <v>8527</v>
      </c>
      <c r="E31" s="66"/>
    </row>
    <row r="32" ht="20" customHeight="1" spans="1:5">
      <c r="A32" s="67">
        <v>230</v>
      </c>
      <c r="B32" s="68" t="s">
        <v>274</v>
      </c>
      <c r="C32" s="63">
        <v>16969.77</v>
      </c>
      <c r="D32" s="63"/>
      <c r="E32" s="63">
        <v>16969.77</v>
      </c>
    </row>
    <row r="33" ht="20" customHeight="1" spans="1:5">
      <c r="A33" s="69">
        <v>23008</v>
      </c>
      <c r="B33" s="65" t="s">
        <v>299</v>
      </c>
      <c r="C33" s="66">
        <v>16969.77</v>
      </c>
      <c r="D33" s="66"/>
      <c r="E33" s="66">
        <v>16969.77</v>
      </c>
    </row>
    <row r="34" ht="20" customHeight="1" spans="1:5">
      <c r="A34" s="69">
        <v>2300802</v>
      </c>
      <c r="B34" s="65" t="s">
        <v>300</v>
      </c>
      <c r="C34" s="66">
        <v>16969.77</v>
      </c>
      <c r="D34" s="66"/>
      <c r="E34" s="66">
        <v>16969.77</v>
      </c>
    </row>
    <row r="35" ht="20" customHeight="1" spans="1:5">
      <c r="A35" s="61">
        <v>233</v>
      </c>
      <c r="B35" s="62" t="s">
        <v>265</v>
      </c>
      <c r="C35" s="63">
        <v>8.79</v>
      </c>
      <c r="D35" s="63"/>
      <c r="E35" s="63">
        <v>8.79</v>
      </c>
    </row>
    <row r="36" ht="20" customHeight="1" spans="1:5">
      <c r="A36" s="64">
        <v>23304</v>
      </c>
      <c r="B36" s="65" t="s">
        <v>301</v>
      </c>
      <c r="C36" s="66">
        <v>8.79</v>
      </c>
      <c r="D36" s="66"/>
      <c r="E36" s="66">
        <v>8.79</v>
      </c>
    </row>
    <row r="37" ht="20" customHeight="1" spans="1:5">
      <c r="A37" s="64">
        <v>2330498</v>
      </c>
      <c r="B37" s="65" t="s">
        <v>302</v>
      </c>
      <c r="C37" s="66">
        <v>8.79</v>
      </c>
      <c r="D37" s="66"/>
      <c r="E37" s="66">
        <v>8.79</v>
      </c>
    </row>
  </sheetData>
  <autoFilter xmlns:etc="http://www.wps.cn/officeDocument/2017/etCustomData" ref="A5:E37" etc:filterBottomFollowUsedRange="0">
    <extLst/>
  </autoFilter>
  <mergeCells count="8">
    <mergeCell ref="A1:B1"/>
    <mergeCell ref="A2:E2"/>
    <mergeCell ref="A3:B3"/>
    <mergeCell ref="A6:B6"/>
    <mergeCell ref="A4:A5"/>
    <mergeCell ref="B4:B5"/>
    <mergeCell ref="C4:C5"/>
    <mergeCell ref="D4:D5"/>
  </mergeCells>
  <pageMargins left="1.06" right="0.87" top="0.28" bottom="0.0784722222222222" header="0.31496062992126" footer="0.2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workbookViewId="0">
      <selection activeCell="L16" sqref="L16"/>
    </sheetView>
  </sheetViews>
  <sheetFormatPr defaultColWidth="9" defaultRowHeight="13.5" outlineLevelCol="7"/>
  <cols>
    <col min="1" max="1" width="25.625" style="28" customWidth="1"/>
    <col min="2" max="4" width="12.625" style="28" customWidth="1"/>
    <col min="5" max="5" width="25.625" style="28" customWidth="1"/>
    <col min="6" max="8" width="12.625" style="28" customWidth="1"/>
    <col min="9" max="16384" width="9" style="28"/>
  </cols>
  <sheetData>
    <row r="1" s="28" customFormat="1" ht="15" customHeight="1" spans="1:8">
      <c r="A1" s="29" t="s">
        <v>303</v>
      </c>
      <c r="B1" s="30"/>
      <c r="C1" s="30"/>
      <c r="D1" s="30"/>
      <c r="E1" s="31"/>
      <c r="F1" s="30"/>
      <c r="G1" s="30"/>
      <c r="H1" s="30"/>
    </row>
    <row r="2" s="28" customFormat="1" ht="44.45" customHeight="1" spans="1:8">
      <c r="A2" s="32" t="s">
        <v>304</v>
      </c>
      <c r="B2" s="32"/>
      <c r="C2" s="32"/>
      <c r="D2" s="32"/>
      <c r="E2" s="32"/>
      <c r="F2" s="32"/>
      <c r="G2" s="32"/>
      <c r="H2" s="32"/>
    </row>
    <row r="3" s="28" customFormat="1" ht="18" customHeight="1" spans="1:8">
      <c r="A3" s="33"/>
      <c r="B3" s="34"/>
      <c r="C3" s="34"/>
      <c r="D3" s="34"/>
      <c r="E3" s="35"/>
      <c r="F3" s="36"/>
      <c r="G3" s="36"/>
      <c r="H3" s="13" t="s">
        <v>305</v>
      </c>
    </row>
    <row r="4" s="28" customFormat="1" ht="22.35" customHeight="1" spans="1:8">
      <c r="A4" s="37" t="s">
        <v>306</v>
      </c>
      <c r="B4" s="38" t="s">
        <v>6</v>
      </c>
      <c r="C4" s="38" t="s">
        <v>7</v>
      </c>
      <c r="D4" s="38" t="s">
        <v>8</v>
      </c>
      <c r="E4" s="39" t="s">
        <v>307</v>
      </c>
      <c r="F4" s="40" t="s">
        <v>6</v>
      </c>
      <c r="G4" s="38" t="s">
        <v>7</v>
      </c>
      <c r="H4" s="38" t="s">
        <v>8</v>
      </c>
    </row>
    <row r="5" s="28" customFormat="1" ht="22.35" customHeight="1" spans="1:8">
      <c r="A5" s="41" t="s">
        <v>308</v>
      </c>
      <c r="B5" s="42">
        <f>B6+B9+B22</f>
        <v>44810.72</v>
      </c>
      <c r="C5" s="42">
        <f>C6+C9+C22</f>
        <v>-295</v>
      </c>
      <c r="D5" s="42">
        <f>D6+D9+D22</f>
        <v>44515.72</v>
      </c>
      <c r="E5" s="41" t="s">
        <v>309</v>
      </c>
      <c r="F5" s="42">
        <f>F6+F11+F12+F13+F14</f>
        <v>44768.31</v>
      </c>
      <c r="G5" s="42">
        <f>G6+G11+G12+G13</f>
        <v>-255.4</v>
      </c>
      <c r="H5" s="42">
        <f>H6+H11+H12+H13+H14</f>
        <v>44512.91</v>
      </c>
    </row>
    <row r="6" s="28" customFormat="1" ht="22.35" customHeight="1" spans="1:8">
      <c r="A6" s="43" t="s">
        <v>310</v>
      </c>
      <c r="B6" s="44">
        <f>SUM(B7:B8)</f>
        <v>9118.62</v>
      </c>
      <c r="C6" s="44">
        <f>SUM(C7:C8)</f>
        <v>0</v>
      </c>
      <c r="D6" s="44">
        <f>SUM(D7:D8)</f>
        <v>9118.62</v>
      </c>
      <c r="E6" s="45" t="s">
        <v>311</v>
      </c>
      <c r="F6" s="44">
        <f t="shared" ref="F6:H6" si="0">SUM(F7:F10)</f>
        <v>37312.68</v>
      </c>
      <c r="G6" s="44">
        <f t="shared" si="0"/>
        <v>-255.4</v>
      </c>
      <c r="H6" s="44">
        <f t="shared" si="0"/>
        <v>37057.28</v>
      </c>
    </row>
    <row r="7" s="28" customFormat="1" ht="22.35" customHeight="1" spans="1:8">
      <c r="A7" s="43" t="s">
        <v>312</v>
      </c>
      <c r="B7" s="44">
        <v>9068.62</v>
      </c>
      <c r="C7" s="44"/>
      <c r="D7" s="44">
        <f>B7+C7</f>
        <v>9068.62</v>
      </c>
      <c r="E7" s="43" t="s">
        <v>313</v>
      </c>
      <c r="F7" s="44">
        <v>18533.82</v>
      </c>
      <c r="G7" s="44">
        <v>152.6</v>
      </c>
      <c r="H7" s="44">
        <f t="shared" ref="H7:H14" si="1">F7+G7</f>
        <v>18686.42</v>
      </c>
    </row>
    <row r="8" s="28" customFormat="1" ht="22.35" customHeight="1" spans="1:8">
      <c r="A8" s="45" t="s">
        <v>314</v>
      </c>
      <c r="B8" s="44">
        <v>50</v>
      </c>
      <c r="C8" s="44"/>
      <c r="D8" s="44">
        <f>B8+C8</f>
        <v>50</v>
      </c>
      <c r="E8" s="43" t="s">
        <v>315</v>
      </c>
      <c r="F8" s="44">
        <v>6616.22</v>
      </c>
      <c r="G8" s="44">
        <v>-8</v>
      </c>
      <c r="H8" s="44">
        <f t="shared" si="1"/>
        <v>6608.22</v>
      </c>
    </row>
    <row r="9" s="28" customFormat="1" ht="22.35" customHeight="1" spans="1:8">
      <c r="A9" s="45" t="s">
        <v>316</v>
      </c>
      <c r="B9" s="44">
        <f>B10+B16</f>
        <v>34882.6</v>
      </c>
      <c r="C9" s="44">
        <f>C10+C16</f>
        <v>0</v>
      </c>
      <c r="D9" s="44">
        <f>D10+D16</f>
        <v>34882.6</v>
      </c>
      <c r="E9" s="43" t="s">
        <v>317</v>
      </c>
      <c r="F9" s="44">
        <v>5758.87</v>
      </c>
      <c r="G9" s="44">
        <v>-20</v>
      </c>
      <c r="H9" s="44">
        <f t="shared" si="1"/>
        <v>5738.87</v>
      </c>
    </row>
    <row r="10" s="28" customFormat="1" ht="22.35" customHeight="1" spans="1:8">
      <c r="A10" s="43" t="s">
        <v>318</v>
      </c>
      <c r="B10" s="44">
        <f>SUM(B11:B15)</f>
        <v>16204.17</v>
      </c>
      <c r="C10" s="44">
        <f>SUM(C11:C15)</f>
        <v>0</v>
      </c>
      <c r="D10" s="44">
        <f>SUM(D11:D15)</f>
        <v>16204.17</v>
      </c>
      <c r="E10" s="43" t="s">
        <v>319</v>
      </c>
      <c r="F10" s="44">
        <v>6403.77</v>
      </c>
      <c r="G10" s="44">
        <v>-380</v>
      </c>
      <c r="H10" s="44">
        <f t="shared" si="1"/>
        <v>6023.77</v>
      </c>
    </row>
    <row r="11" s="28" customFormat="1" ht="22.35" customHeight="1" spans="1:8">
      <c r="A11" s="43" t="s">
        <v>320</v>
      </c>
      <c r="B11" s="44">
        <v>3970.21</v>
      </c>
      <c r="C11" s="44"/>
      <c r="D11" s="44">
        <f>B11+C11</f>
        <v>3970.21</v>
      </c>
      <c r="E11" s="43" t="s">
        <v>321</v>
      </c>
      <c r="F11" s="44">
        <v>3899.99</v>
      </c>
      <c r="G11" s="44">
        <v>-800</v>
      </c>
      <c r="H11" s="44">
        <f t="shared" si="1"/>
        <v>3099.99</v>
      </c>
    </row>
    <row r="12" s="28" customFormat="1" ht="22.35" customHeight="1" spans="1:8">
      <c r="A12" s="43" t="s">
        <v>322</v>
      </c>
      <c r="B12" s="44">
        <v>461.76</v>
      </c>
      <c r="C12" s="44"/>
      <c r="D12" s="44">
        <f>B12+C12</f>
        <v>461.76</v>
      </c>
      <c r="E12" s="43" t="s">
        <v>323</v>
      </c>
      <c r="F12" s="44">
        <v>2062.87</v>
      </c>
      <c r="G12" s="44">
        <v>800</v>
      </c>
      <c r="H12" s="44">
        <f t="shared" si="1"/>
        <v>2862.87</v>
      </c>
    </row>
    <row r="13" s="28" customFormat="1" ht="22.35" customHeight="1" spans="1:8">
      <c r="A13" s="45" t="s">
        <v>324</v>
      </c>
      <c r="B13" s="44">
        <v>4881.59</v>
      </c>
      <c r="C13" s="44"/>
      <c r="D13" s="44">
        <f>B13+C13</f>
        <v>4881.59</v>
      </c>
      <c r="E13" s="43" t="s">
        <v>325</v>
      </c>
      <c r="F13" s="44">
        <v>1136.57</v>
      </c>
      <c r="G13" s="44"/>
      <c r="H13" s="44">
        <f t="shared" si="1"/>
        <v>1136.57</v>
      </c>
    </row>
    <row r="14" s="28" customFormat="1" ht="22.35" customHeight="1" spans="1:8">
      <c r="A14" s="45" t="s">
        <v>326</v>
      </c>
      <c r="B14" s="44">
        <v>491.58</v>
      </c>
      <c r="C14" s="44"/>
      <c r="D14" s="44">
        <f>B14+C14</f>
        <v>491.58</v>
      </c>
      <c r="E14" s="43" t="s">
        <v>327</v>
      </c>
      <c r="F14" s="44">
        <v>356.2</v>
      </c>
      <c r="G14" s="44"/>
      <c r="H14" s="44">
        <f t="shared" si="1"/>
        <v>356.2</v>
      </c>
    </row>
    <row r="15" s="28" customFormat="1" ht="22.35" customHeight="1" spans="1:8">
      <c r="A15" s="43" t="s">
        <v>328</v>
      </c>
      <c r="B15" s="44">
        <v>6399.03</v>
      </c>
      <c r="C15" s="44"/>
      <c r="D15" s="44">
        <f>B15+C15</f>
        <v>6399.03</v>
      </c>
      <c r="E15" s="43"/>
      <c r="F15" s="44"/>
      <c r="G15" s="44"/>
      <c r="H15" s="44"/>
    </row>
    <row r="16" s="28" customFormat="1" ht="22.35" customHeight="1" spans="1:8">
      <c r="A16" s="43" t="s">
        <v>329</v>
      </c>
      <c r="B16" s="44">
        <f>SUM(B17:B21)</f>
        <v>18678.43</v>
      </c>
      <c r="C16" s="44">
        <f>SUM(C17:C21)</f>
        <v>0</v>
      </c>
      <c r="D16" s="44">
        <f>SUM(D17:D21)</f>
        <v>18678.43</v>
      </c>
      <c r="E16" s="43"/>
      <c r="F16" s="44"/>
      <c r="G16" s="44"/>
      <c r="H16" s="44"/>
    </row>
    <row r="17" s="28" customFormat="1" ht="22.35" customHeight="1" spans="1:8">
      <c r="A17" s="43" t="s">
        <v>330</v>
      </c>
      <c r="B17" s="44">
        <v>2557.89</v>
      </c>
      <c r="C17" s="44"/>
      <c r="D17" s="44">
        <f t="shared" ref="D17:D22" si="2">B17+C17</f>
        <v>2557.89</v>
      </c>
      <c r="E17" s="43"/>
      <c r="F17" s="44"/>
      <c r="G17" s="44"/>
      <c r="H17" s="44"/>
    </row>
    <row r="18" s="28" customFormat="1" ht="22.35" customHeight="1" spans="1:8">
      <c r="A18" s="43" t="s">
        <v>331</v>
      </c>
      <c r="B18" s="44">
        <v>1942.51</v>
      </c>
      <c r="C18" s="44"/>
      <c r="D18" s="44">
        <f t="shared" si="2"/>
        <v>1942.51</v>
      </c>
      <c r="E18" s="43"/>
      <c r="F18" s="44"/>
      <c r="G18" s="44"/>
      <c r="H18" s="44"/>
    </row>
    <row r="19" s="28" customFormat="1" ht="22.35" customHeight="1" spans="1:8">
      <c r="A19" s="43" t="s">
        <v>332</v>
      </c>
      <c r="B19" s="44">
        <v>2553.14</v>
      </c>
      <c r="C19" s="44"/>
      <c r="D19" s="44">
        <f t="shared" si="2"/>
        <v>2553.14</v>
      </c>
      <c r="E19" s="46"/>
      <c r="F19" s="46"/>
      <c r="G19" s="46"/>
      <c r="H19" s="46"/>
    </row>
    <row r="20" s="28" customFormat="1" ht="22.35" customHeight="1" spans="1:8">
      <c r="A20" s="45" t="s">
        <v>333</v>
      </c>
      <c r="B20" s="44">
        <v>2898.3</v>
      </c>
      <c r="C20" s="44"/>
      <c r="D20" s="44">
        <f t="shared" si="2"/>
        <v>2898.3</v>
      </c>
      <c r="E20" s="46"/>
      <c r="F20" s="46"/>
      <c r="G20" s="46"/>
      <c r="H20" s="46"/>
    </row>
    <row r="21" s="28" customFormat="1" ht="22.35" customHeight="1" spans="1:8">
      <c r="A21" s="43" t="s">
        <v>334</v>
      </c>
      <c r="B21" s="44">
        <v>8726.59</v>
      </c>
      <c r="C21" s="44"/>
      <c r="D21" s="44">
        <f t="shared" si="2"/>
        <v>8726.59</v>
      </c>
      <c r="E21" s="46"/>
      <c r="F21" s="46"/>
      <c r="G21" s="46"/>
      <c r="H21" s="46"/>
    </row>
    <row r="22" s="28" customFormat="1" ht="22.35" customHeight="1" spans="1:8">
      <c r="A22" s="45" t="s">
        <v>335</v>
      </c>
      <c r="B22" s="44">
        <v>809.5</v>
      </c>
      <c r="C22" s="44">
        <v>-295</v>
      </c>
      <c r="D22" s="44">
        <f t="shared" si="2"/>
        <v>514.5</v>
      </c>
      <c r="E22" s="46"/>
      <c r="F22" s="46"/>
      <c r="G22" s="46"/>
      <c r="H22" s="46"/>
    </row>
    <row r="25" s="28" customFormat="1" ht="21" customHeight="1" spans="1:8">
      <c r="A25" s="47"/>
    </row>
  </sheetData>
  <mergeCells count="1">
    <mergeCell ref="A2:H2"/>
  </mergeCells>
  <pageMargins left="0.98" right="0.52" top="0.590277777777778" bottom="0.51" header="0.3" footer="0.3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C242"/>
  <sheetViews>
    <sheetView workbookViewId="0">
      <pane ySplit="5" topLeftCell="A6" activePane="bottomLeft" state="frozen"/>
      <selection/>
      <selection pane="bottomLeft" activeCell="F17" sqref="F17"/>
    </sheetView>
  </sheetViews>
  <sheetFormatPr defaultColWidth="9" defaultRowHeight="14.25"/>
  <cols>
    <col min="1" max="1" width="64.875" style="3" customWidth="1"/>
    <col min="2" max="2" width="12.5" style="4" customWidth="1"/>
    <col min="3" max="4" width="12.5" style="5" customWidth="1"/>
    <col min="5" max="200" width="9" style="1"/>
    <col min="201" max="201" width="34.25" style="1" customWidth="1"/>
    <col min="202" max="202" width="84.625" style="1" customWidth="1"/>
    <col min="203" max="207" width="9" style="1" customWidth="1"/>
    <col min="208" max="209" width="14" style="1" customWidth="1"/>
    <col min="210" max="210" width="19.875" style="1" customWidth="1"/>
    <col min="211" max="211" width="9" style="1" customWidth="1"/>
    <col min="212" max="16384" width="9" style="1"/>
  </cols>
  <sheetData>
    <row r="1" s="1" customFormat="1" ht="16.5" customHeight="1" spans="1:4">
      <c r="A1" s="6" t="s">
        <v>336</v>
      </c>
      <c r="B1" s="7"/>
      <c r="C1" s="5"/>
      <c r="D1" s="5"/>
    </row>
    <row r="2" s="1" customFormat="1" ht="26.25" customHeight="1" spans="1:4">
      <c r="A2" s="8" t="s">
        <v>337</v>
      </c>
      <c r="B2" s="9"/>
      <c r="C2" s="10"/>
      <c r="D2" s="10"/>
    </row>
    <row r="3" s="1" customFormat="1" ht="26.25" customHeight="1" spans="1:4">
      <c r="A3" s="8"/>
      <c r="B3" s="11"/>
      <c r="C3" s="12"/>
      <c r="D3" s="13" t="s">
        <v>305</v>
      </c>
    </row>
    <row r="4" s="1" customFormat="1" ht="30" customHeight="1" spans="1:4">
      <c r="A4" s="14" t="s">
        <v>338</v>
      </c>
      <c r="B4" s="15" t="s">
        <v>6</v>
      </c>
      <c r="C4" s="15" t="s">
        <v>339</v>
      </c>
      <c r="D4" s="15" t="s">
        <v>8</v>
      </c>
    </row>
    <row r="5" s="2" customFormat="1" ht="25" customHeight="1" spans="1:4">
      <c r="A5" s="16" t="s">
        <v>340</v>
      </c>
      <c r="B5" s="17">
        <f>B6+B18+B20+B30+B36</f>
        <v>8245.09</v>
      </c>
      <c r="C5" s="17">
        <f>C6+C18+C20+C30+C36</f>
        <v>3914.57</v>
      </c>
      <c r="D5" s="17">
        <f>D6+D18+D20+D30+D36</f>
        <v>12159.66</v>
      </c>
    </row>
    <row r="6" s="2" customFormat="1" ht="25" customHeight="1" spans="1:4">
      <c r="A6" s="18" t="s">
        <v>341</v>
      </c>
      <c r="B6" s="17">
        <f>SUM(B7:B17)</f>
        <v>1871.64</v>
      </c>
      <c r="C6" s="17">
        <f>SUM(C7:C17)</f>
        <v>3807.98</v>
      </c>
      <c r="D6" s="17">
        <f>SUM(D7:D17)</f>
        <v>5679.62</v>
      </c>
    </row>
    <row r="7" s="2" customFormat="1" ht="25" customHeight="1" spans="1:4">
      <c r="A7" s="19" t="s">
        <v>342</v>
      </c>
      <c r="B7" s="17">
        <v>2.59</v>
      </c>
      <c r="C7" s="17">
        <f t="shared" ref="C7:C11" si="0">D7-B7</f>
        <v>1.16</v>
      </c>
      <c r="D7" s="20">
        <v>3.75</v>
      </c>
    </row>
    <row r="8" s="2" customFormat="1" ht="25" customHeight="1" spans="1:4">
      <c r="A8" s="19" t="s">
        <v>343</v>
      </c>
      <c r="B8" s="17">
        <v>1869.05</v>
      </c>
      <c r="C8" s="17">
        <f t="shared" si="0"/>
        <v>2336.11</v>
      </c>
      <c r="D8" s="20">
        <v>4205.16</v>
      </c>
    </row>
    <row r="9" s="2" customFormat="1" ht="25" customHeight="1" spans="1:4">
      <c r="A9" s="19" t="s">
        <v>344</v>
      </c>
      <c r="B9" s="17">
        <v>0</v>
      </c>
      <c r="C9" s="17">
        <f t="shared" si="0"/>
        <v>36.08</v>
      </c>
      <c r="D9" s="20">
        <v>36.08</v>
      </c>
    </row>
    <row r="10" s="2" customFormat="1" ht="25" customHeight="1" spans="1:4">
      <c r="A10" s="19" t="s">
        <v>345</v>
      </c>
      <c r="B10" s="17">
        <v>0</v>
      </c>
      <c r="C10" s="17">
        <f t="shared" si="0"/>
        <v>398.61</v>
      </c>
      <c r="D10" s="20">
        <v>398.61</v>
      </c>
    </row>
    <row r="11" s="2" customFormat="1" ht="25" customHeight="1" spans="1:4">
      <c r="A11" s="19" t="s">
        <v>346</v>
      </c>
      <c r="B11" s="17">
        <v>0</v>
      </c>
      <c r="C11" s="17">
        <f t="shared" si="0"/>
        <v>10.31</v>
      </c>
      <c r="D11" s="20">
        <v>10.31</v>
      </c>
    </row>
    <row r="12" s="2" customFormat="1" ht="25" customHeight="1" spans="1:4">
      <c r="A12" s="19" t="s">
        <v>347</v>
      </c>
      <c r="B12" s="17"/>
      <c r="C12" s="17"/>
      <c r="D12" s="20"/>
    </row>
    <row r="13" s="2" customFormat="1" ht="25" customHeight="1" spans="1:4">
      <c r="A13" s="19" t="s">
        <v>348</v>
      </c>
      <c r="B13" s="17"/>
      <c r="C13" s="17"/>
      <c r="D13" s="20"/>
    </row>
    <row r="14" s="2" customFormat="1" ht="25" customHeight="1" spans="1:4">
      <c r="A14" s="19" t="s">
        <v>349</v>
      </c>
      <c r="B14" s="17"/>
      <c r="C14" s="17"/>
      <c r="D14" s="20"/>
    </row>
    <row r="15" s="2" customFormat="1" ht="25" customHeight="1" spans="1:4">
      <c r="A15" s="19" t="s">
        <v>350</v>
      </c>
      <c r="B15" s="17"/>
      <c r="C15" s="17"/>
      <c r="D15" s="20"/>
    </row>
    <row r="16" s="2" customFormat="1" ht="25" customHeight="1" spans="1:4">
      <c r="A16" s="19" t="s">
        <v>351</v>
      </c>
      <c r="B16" s="17"/>
      <c r="C16" s="17"/>
      <c r="D16" s="20"/>
    </row>
    <row r="17" s="2" customFormat="1" ht="25" customHeight="1" spans="1:4">
      <c r="A17" s="19" t="s">
        <v>352</v>
      </c>
      <c r="B17" s="17">
        <v>0</v>
      </c>
      <c r="C17" s="17">
        <f t="shared" ref="C17:C25" si="1">D17-B17</f>
        <v>1025.71</v>
      </c>
      <c r="D17" s="20">
        <v>1025.71</v>
      </c>
    </row>
    <row r="18" s="2" customFormat="1" ht="25" customHeight="1" spans="1:4">
      <c r="A18" s="21" t="s">
        <v>353</v>
      </c>
      <c r="B18" s="17">
        <f>B19</f>
        <v>5</v>
      </c>
      <c r="C18" s="17">
        <f t="shared" si="1"/>
        <v>0.45</v>
      </c>
      <c r="D18" s="17">
        <f>D19</f>
        <v>5.45</v>
      </c>
    </row>
    <row r="19" s="2" customFormat="1" ht="25" customHeight="1" spans="1:4">
      <c r="A19" s="19" t="s">
        <v>354</v>
      </c>
      <c r="B19" s="17">
        <v>5</v>
      </c>
      <c r="C19" s="17">
        <f t="shared" si="1"/>
        <v>0.45</v>
      </c>
      <c r="D19" s="20">
        <v>5.45</v>
      </c>
    </row>
    <row r="20" s="2" customFormat="1" ht="25" customHeight="1" spans="1:4">
      <c r="A20" s="22" t="s">
        <v>355</v>
      </c>
      <c r="B20" s="17">
        <f>SUM(B21:B29)</f>
        <v>1579.78</v>
      </c>
      <c r="C20" s="17">
        <f t="shared" si="1"/>
        <v>-30.5900000000001</v>
      </c>
      <c r="D20" s="17">
        <f>SUM(D21:D29)</f>
        <v>1549.19</v>
      </c>
    </row>
    <row r="21" s="2" customFormat="1" ht="25" customHeight="1" spans="1:4">
      <c r="A21" s="19" t="s">
        <v>356</v>
      </c>
      <c r="B21" s="17">
        <v>174</v>
      </c>
      <c r="C21" s="17">
        <f t="shared" si="1"/>
        <v>0</v>
      </c>
      <c r="D21" s="20">
        <v>174</v>
      </c>
    </row>
    <row r="22" s="2" customFormat="1" ht="25" customHeight="1" spans="1:4">
      <c r="A22" s="19" t="s">
        <v>357</v>
      </c>
      <c r="B22" s="17">
        <v>137.35</v>
      </c>
      <c r="C22" s="17">
        <f t="shared" si="1"/>
        <v>-16.83</v>
      </c>
      <c r="D22" s="20">
        <v>120.52</v>
      </c>
    </row>
    <row r="23" s="2" customFormat="1" ht="25" customHeight="1" spans="1:4">
      <c r="A23" s="19" t="s">
        <v>358</v>
      </c>
      <c r="B23" s="17">
        <v>132.51</v>
      </c>
      <c r="C23" s="17">
        <f t="shared" si="1"/>
        <v>-5.19999999999999</v>
      </c>
      <c r="D23" s="20">
        <v>127.31</v>
      </c>
    </row>
    <row r="24" s="2" customFormat="1" ht="25" customHeight="1" spans="1:4">
      <c r="A24" s="19" t="s">
        <v>359</v>
      </c>
      <c r="B24" s="17">
        <v>514.69</v>
      </c>
      <c r="C24" s="17">
        <f t="shared" si="1"/>
        <v>5.92999999999995</v>
      </c>
      <c r="D24" s="20">
        <v>520.62</v>
      </c>
    </row>
    <row r="25" s="2" customFormat="1" ht="25" customHeight="1" spans="1:4">
      <c r="A25" s="19" t="s">
        <v>360</v>
      </c>
      <c r="B25" s="17">
        <v>284.61</v>
      </c>
      <c r="C25" s="17">
        <f t="shared" si="1"/>
        <v>5.46999999999997</v>
      </c>
      <c r="D25" s="20">
        <v>290.08</v>
      </c>
    </row>
    <row r="26" s="2" customFormat="1" ht="25" customHeight="1" spans="1:4">
      <c r="A26" s="19" t="s">
        <v>361</v>
      </c>
      <c r="B26" s="17"/>
      <c r="C26" s="17"/>
      <c r="D26" s="20"/>
    </row>
    <row r="27" s="2" customFormat="1" ht="25" customHeight="1" spans="1:4">
      <c r="A27" s="19" t="s">
        <v>362</v>
      </c>
      <c r="B27" s="17"/>
      <c r="C27" s="17"/>
      <c r="D27" s="20"/>
    </row>
    <row r="28" s="2" customFormat="1" ht="25" customHeight="1" spans="1:4">
      <c r="A28" s="19" t="s">
        <v>363</v>
      </c>
      <c r="B28" s="17">
        <v>336.62</v>
      </c>
      <c r="C28" s="17">
        <f t="shared" ref="C28:C33" si="2">D28-B28</f>
        <v>-23</v>
      </c>
      <c r="D28" s="20">
        <v>313.62</v>
      </c>
    </row>
    <row r="29" s="2" customFormat="1" ht="25" customHeight="1" spans="1:4">
      <c r="A29" s="19" t="s">
        <v>364</v>
      </c>
      <c r="B29" s="17">
        <v>0</v>
      </c>
      <c r="C29" s="17">
        <f t="shared" si="2"/>
        <v>3.04</v>
      </c>
      <c r="D29" s="20">
        <v>3.04</v>
      </c>
    </row>
    <row r="30" s="2" customFormat="1" ht="25" customHeight="1" spans="1:4">
      <c r="A30" s="23" t="s">
        <v>365</v>
      </c>
      <c r="B30" s="17">
        <f>SUM(B31:B35)</f>
        <v>4217.47</v>
      </c>
      <c r="C30" s="17">
        <f t="shared" si="2"/>
        <v>125.179999999999</v>
      </c>
      <c r="D30" s="17">
        <f>SUM(D31:D35)</f>
        <v>4342.65</v>
      </c>
    </row>
    <row r="31" s="2" customFormat="1" ht="25" customHeight="1" spans="1:4">
      <c r="A31" s="19" t="s">
        <v>366</v>
      </c>
      <c r="B31" s="17">
        <v>1323</v>
      </c>
      <c r="C31" s="17">
        <f t="shared" si="2"/>
        <v>277</v>
      </c>
      <c r="D31" s="20">
        <v>1600</v>
      </c>
    </row>
    <row r="32" s="2" customFormat="1" ht="25" customHeight="1" spans="1:4">
      <c r="A32" s="19" t="s">
        <v>367</v>
      </c>
      <c r="B32" s="17">
        <v>2705.06</v>
      </c>
      <c r="C32" s="17">
        <f t="shared" si="2"/>
        <v>-152.49</v>
      </c>
      <c r="D32" s="20">
        <v>2552.57</v>
      </c>
    </row>
    <row r="33" s="2" customFormat="1" ht="25" customHeight="1" spans="1:4">
      <c r="A33" s="19" t="s">
        <v>368</v>
      </c>
      <c r="B33" s="17">
        <v>189.41</v>
      </c>
      <c r="C33" s="17">
        <f t="shared" si="2"/>
        <v>0.670000000000016</v>
      </c>
      <c r="D33" s="20">
        <v>190.08</v>
      </c>
    </row>
    <row r="34" s="2" customFormat="1" ht="25" customHeight="1" spans="1:4">
      <c r="A34" s="19" t="s">
        <v>369</v>
      </c>
      <c r="B34" s="17"/>
      <c r="C34" s="17"/>
      <c r="D34" s="20"/>
    </row>
    <row r="35" s="2" customFormat="1" ht="25" customHeight="1" spans="1:4">
      <c r="A35" s="19" t="s">
        <v>370</v>
      </c>
      <c r="B35" s="17"/>
      <c r="C35" s="17"/>
      <c r="D35" s="20"/>
    </row>
    <row r="36" s="2" customFormat="1" ht="25" customHeight="1" spans="1:4">
      <c r="A36" s="23" t="s">
        <v>371</v>
      </c>
      <c r="B36" s="17">
        <f>SUM(B37:B41)</f>
        <v>571.2</v>
      </c>
      <c r="C36" s="17">
        <f>SUM(C37:C41)</f>
        <v>11.55</v>
      </c>
      <c r="D36" s="17">
        <f>SUM(D37:D41)</f>
        <v>582.75</v>
      </c>
    </row>
    <row r="37" s="2" customFormat="1" ht="25" customHeight="1" spans="1:4">
      <c r="A37" s="19" t="s">
        <v>372</v>
      </c>
      <c r="B37" s="17"/>
      <c r="C37" s="17"/>
      <c r="D37" s="20"/>
    </row>
    <row r="38" s="2" customFormat="1" ht="25" customHeight="1" spans="1:4">
      <c r="A38" s="19" t="s">
        <v>373</v>
      </c>
      <c r="B38" s="17">
        <v>210</v>
      </c>
      <c r="C38" s="17">
        <f>D38-B38</f>
        <v>0</v>
      </c>
      <c r="D38" s="20">
        <v>210</v>
      </c>
    </row>
    <row r="39" s="2" customFormat="1" ht="25" customHeight="1" spans="1:4">
      <c r="A39" s="19" t="s">
        <v>374</v>
      </c>
      <c r="B39" s="17"/>
      <c r="C39" s="17"/>
      <c r="D39" s="20"/>
    </row>
    <row r="40" s="2" customFormat="1" ht="25" customHeight="1" spans="1:4">
      <c r="A40" s="19" t="s">
        <v>375</v>
      </c>
      <c r="B40" s="17"/>
      <c r="C40" s="17"/>
      <c r="D40" s="20"/>
    </row>
    <row r="41" s="2" customFormat="1" ht="25" customHeight="1" spans="1:4">
      <c r="A41" s="19" t="s">
        <v>376</v>
      </c>
      <c r="B41" s="17">
        <v>361.2</v>
      </c>
      <c r="C41" s="17">
        <f>D41-B41</f>
        <v>11.55</v>
      </c>
      <c r="D41" s="20">
        <v>372.75</v>
      </c>
    </row>
    <row r="42" s="2" customFormat="1" ht="25" customHeight="1" spans="1:4">
      <c r="A42" s="24" t="s">
        <v>377</v>
      </c>
      <c r="B42" s="25"/>
      <c r="C42" s="25"/>
      <c r="D42" s="26"/>
    </row>
    <row r="43" s="2" customFormat="1" ht="13.5" spans="1:4">
      <c r="B43" s="27"/>
      <c r="C43" s="27"/>
      <c r="D43" s="27"/>
    </row>
    <row r="44" s="2" customFormat="1" ht="13.5" spans="1:4">
      <c r="B44" s="27"/>
      <c r="C44" s="27"/>
      <c r="D44" s="27"/>
    </row>
    <row r="45" s="2" customFormat="1" ht="13.5" spans="1:4">
      <c r="B45" s="27"/>
      <c r="C45" s="27"/>
      <c r="D45" s="27"/>
    </row>
    <row r="46" s="2" customFormat="1" ht="13.5" spans="1:4">
      <c r="B46" s="27"/>
      <c r="C46" s="27"/>
      <c r="D46" s="27"/>
    </row>
    <row r="47" s="2" customFormat="1" ht="13.5" spans="1:4">
      <c r="B47" s="27"/>
      <c r="C47" s="27"/>
      <c r="D47" s="27"/>
    </row>
    <row r="48" s="2" customFormat="1" ht="13.5" spans="1:4">
      <c r="B48" s="27"/>
      <c r="C48" s="27"/>
      <c r="D48" s="27"/>
    </row>
    <row r="49" s="2" customFormat="1" ht="13.5" spans="2:4">
      <c r="B49" s="27"/>
      <c r="C49" s="27"/>
      <c r="D49" s="27"/>
    </row>
    <row r="50" s="2" customFormat="1" ht="13.5" spans="2:4">
      <c r="B50" s="27"/>
      <c r="C50" s="27"/>
      <c r="D50" s="27"/>
    </row>
    <row r="51" s="2" customFormat="1" ht="13.5" spans="2:4">
      <c r="B51" s="27"/>
      <c r="C51" s="27"/>
      <c r="D51" s="27"/>
    </row>
    <row r="52" s="2" customFormat="1" ht="13.5" spans="2:4">
      <c r="B52" s="27"/>
      <c r="C52" s="27"/>
      <c r="D52" s="27"/>
    </row>
    <row r="53" s="2" customFormat="1" ht="13.5" spans="2:4">
      <c r="B53" s="27"/>
      <c r="C53" s="27"/>
      <c r="D53" s="27"/>
    </row>
    <row r="54" s="2" customFormat="1" ht="13.5" spans="2:4">
      <c r="B54" s="27"/>
      <c r="C54" s="27"/>
      <c r="D54" s="27"/>
    </row>
    <row r="55" s="2" customFormat="1" ht="13.5" spans="2:4">
      <c r="B55" s="27"/>
      <c r="C55" s="27"/>
      <c r="D55" s="27"/>
    </row>
    <row r="56" s="2" customFormat="1" ht="13.5" spans="2:4">
      <c r="B56" s="27"/>
      <c r="C56" s="27"/>
      <c r="D56" s="27"/>
    </row>
    <row r="57" s="2" customFormat="1" ht="13.5" spans="2:4">
      <c r="B57" s="27"/>
      <c r="C57" s="27"/>
      <c r="D57" s="27"/>
    </row>
    <row r="58" s="2" customFormat="1" ht="13.5" spans="2:4">
      <c r="B58" s="27"/>
      <c r="C58" s="27"/>
      <c r="D58" s="27"/>
    </row>
    <row r="59" s="2" customFormat="1" ht="13.5" spans="2:4">
      <c r="B59" s="27"/>
      <c r="C59" s="27"/>
      <c r="D59" s="27"/>
    </row>
    <row r="60" s="2" customFormat="1" ht="13.5" spans="2:4">
      <c r="B60" s="27"/>
      <c r="C60" s="27"/>
      <c r="D60" s="27"/>
    </row>
    <row r="61" s="2" customFormat="1" ht="13.5" spans="2:4">
      <c r="B61" s="27"/>
      <c r="C61" s="27"/>
      <c r="D61" s="27"/>
    </row>
    <row r="62" s="2" customFormat="1" ht="13.5" spans="2:4">
      <c r="B62" s="27"/>
      <c r="C62" s="27"/>
      <c r="D62" s="27"/>
    </row>
    <row r="63" s="2" customFormat="1" ht="13.5" spans="2:4">
      <c r="B63" s="27"/>
      <c r="C63" s="27"/>
      <c r="D63" s="27"/>
    </row>
    <row r="64" s="2" customFormat="1" ht="13.5" spans="2:4">
      <c r="B64" s="27"/>
      <c r="C64" s="27"/>
      <c r="D64" s="27"/>
    </row>
    <row r="65" s="2" customFormat="1" ht="13.5" spans="2:4">
      <c r="B65" s="27"/>
      <c r="C65" s="27"/>
      <c r="D65" s="27"/>
    </row>
    <row r="66" s="2" customFormat="1" ht="13.5" spans="2:4">
      <c r="B66" s="27"/>
      <c r="C66" s="27"/>
      <c r="D66" s="27"/>
    </row>
    <row r="67" s="2" customFormat="1" ht="13.5" spans="2:4">
      <c r="B67" s="27"/>
      <c r="C67" s="27"/>
      <c r="D67" s="27"/>
    </row>
    <row r="68" s="2" customFormat="1" ht="13.5" spans="2:4">
      <c r="B68" s="27"/>
      <c r="C68" s="27"/>
      <c r="D68" s="27"/>
    </row>
    <row r="69" s="2" customFormat="1" ht="13.5" spans="2:4">
      <c r="B69" s="27"/>
      <c r="C69" s="27"/>
      <c r="D69" s="27"/>
    </row>
    <row r="70" s="2" customFormat="1" ht="13.5" spans="2:4">
      <c r="B70" s="27"/>
      <c r="C70" s="27"/>
      <c r="D70" s="27"/>
    </row>
    <row r="71" s="2" customFormat="1" ht="13.5" spans="2:4">
      <c r="B71" s="27"/>
      <c r="C71" s="27"/>
      <c r="D71" s="27"/>
    </row>
    <row r="72" s="2" customFormat="1" ht="13.5" spans="2:4">
      <c r="B72" s="27"/>
      <c r="C72" s="27"/>
      <c r="D72" s="27"/>
    </row>
    <row r="73" s="2" customFormat="1" ht="13.5" spans="2:4">
      <c r="B73" s="27"/>
      <c r="C73" s="27"/>
      <c r="D73" s="27"/>
    </row>
    <row r="74" s="2" customFormat="1" ht="13.5" spans="2:4">
      <c r="B74" s="27"/>
      <c r="C74" s="27"/>
      <c r="D74" s="27"/>
    </row>
    <row r="75" s="2" customFormat="1" ht="13.5" spans="2:4">
      <c r="B75" s="27"/>
      <c r="C75" s="27"/>
      <c r="D75" s="27"/>
    </row>
    <row r="76" s="2" customFormat="1" ht="13.5" spans="2:4">
      <c r="B76" s="27"/>
      <c r="C76" s="27"/>
      <c r="D76" s="27"/>
    </row>
    <row r="77" s="2" customFormat="1" ht="13.5" spans="2:4">
      <c r="B77" s="27"/>
      <c r="C77" s="27"/>
      <c r="D77" s="27"/>
    </row>
    <row r="78" s="2" customFormat="1" ht="13.5" spans="2:4">
      <c r="B78" s="27"/>
      <c r="C78" s="27"/>
      <c r="D78" s="27"/>
    </row>
    <row r="79" s="2" customFormat="1" ht="13.5" spans="2:4">
      <c r="B79" s="27"/>
      <c r="C79" s="27"/>
      <c r="D79" s="27"/>
    </row>
    <row r="80" s="2" customFormat="1" ht="13.5" spans="2:4">
      <c r="B80" s="27"/>
      <c r="C80" s="27"/>
      <c r="D80" s="27"/>
    </row>
    <row r="81" s="2" customFormat="1" ht="13.5" spans="2:4">
      <c r="B81" s="27"/>
      <c r="C81" s="27"/>
      <c r="D81" s="27"/>
    </row>
    <row r="82" s="2" customFormat="1" ht="13.5" spans="2:4">
      <c r="B82" s="27"/>
      <c r="C82" s="27"/>
      <c r="D82" s="27"/>
    </row>
    <row r="83" s="2" customFormat="1" ht="13.5" spans="2:4">
      <c r="B83" s="27"/>
      <c r="C83" s="27"/>
      <c r="D83" s="27"/>
    </row>
    <row r="84" s="2" customFormat="1" ht="13.5" spans="2:4">
      <c r="B84" s="27"/>
      <c r="C84" s="27"/>
      <c r="D84" s="27"/>
    </row>
    <row r="85" s="2" customFormat="1" ht="13.5" spans="2:4">
      <c r="B85" s="27"/>
      <c r="C85" s="27"/>
      <c r="D85" s="27"/>
    </row>
    <row r="86" s="2" customFormat="1" ht="13.5" spans="2:4">
      <c r="B86" s="27"/>
      <c r="C86" s="27"/>
      <c r="D86" s="27"/>
    </row>
    <row r="87" s="2" customFormat="1" ht="13.5" spans="2:4">
      <c r="B87" s="27"/>
      <c r="C87" s="27"/>
      <c r="D87" s="27"/>
    </row>
    <row r="88" s="2" customFormat="1" ht="13.5" spans="2:4">
      <c r="B88" s="27"/>
      <c r="C88" s="27"/>
      <c r="D88" s="27"/>
    </row>
    <row r="89" s="2" customFormat="1" ht="13.5" spans="2:4">
      <c r="B89" s="27"/>
      <c r="C89" s="27"/>
      <c r="D89" s="27"/>
    </row>
    <row r="90" s="2" customFormat="1" ht="13.5" spans="2:4">
      <c r="B90" s="27"/>
      <c r="C90" s="27"/>
      <c r="D90" s="27"/>
    </row>
    <row r="91" s="2" customFormat="1" ht="13.5" spans="2:4">
      <c r="B91" s="27"/>
      <c r="C91" s="27"/>
      <c r="D91" s="27"/>
    </row>
    <row r="92" s="2" customFormat="1" ht="13.5" spans="2:4">
      <c r="B92" s="27"/>
      <c r="C92" s="27"/>
      <c r="D92" s="27"/>
    </row>
    <row r="93" s="2" customFormat="1" ht="13.5" spans="2:4">
      <c r="B93" s="27"/>
      <c r="C93" s="27"/>
      <c r="D93" s="27"/>
    </row>
    <row r="94" s="2" customFormat="1" ht="13.5" spans="2:4">
      <c r="B94" s="27"/>
      <c r="C94" s="27"/>
      <c r="D94" s="27"/>
    </row>
    <row r="95" s="2" customFormat="1" ht="13.5" spans="2:4">
      <c r="B95" s="27"/>
      <c r="C95" s="27"/>
      <c r="D95" s="27"/>
    </row>
    <row r="96" s="2" customFormat="1" ht="13.5" spans="2:4">
      <c r="B96" s="27"/>
      <c r="C96" s="27"/>
      <c r="D96" s="27"/>
    </row>
    <row r="97" s="2" customFormat="1" ht="13.5" spans="2:4">
      <c r="B97" s="27"/>
      <c r="C97" s="27"/>
      <c r="D97" s="27"/>
    </row>
    <row r="98" s="2" customFormat="1" ht="13.5" spans="2:4">
      <c r="B98" s="27"/>
      <c r="C98" s="27"/>
      <c r="D98" s="27"/>
    </row>
    <row r="99" s="2" customFormat="1" ht="13.5" spans="2:4">
      <c r="B99" s="27"/>
      <c r="C99" s="27"/>
      <c r="D99" s="27"/>
    </row>
    <row r="100" s="2" customFormat="1" ht="13.5" spans="2:4">
      <c r="B100" s="27"/>
      <c r="C100" s="27"/>
      <c r="D100" s="27"/>
    </row>
    <row r="101" s="2" customFormat="1" ht="13.5" spans="2:4">
      <c r="B101" s="27"/>
      <c r="C101" s="27"/>
      <c r="D101" s="27"/>
    </row>
    <row r="102" s="2" customFormat="1" ht="13.5" spans="2:4">
      <c r="B102" s="27"/>
      <c r="C102" s="27"/>
      <c r="D102" s="27"/>
    </row>
    <row r="103" s="2" customFormat="1" ht="13.5" spans="2:4">
      <c r="B103" s="27"/>
      <c r="C103" s="27"/>
      <c r="D103" s="27"/>
    </row>
    <row r="104" s="2" customFormat="1" ht="13.5" spans="2:4">
      <c r="B104" s="27"/>
      <c r="C104" s="27"/>
      <c r="D104" s="27"/>
    </row>
    <row r="105" s="2" customFormat="1" ht="13.5" spans="2:4">
      <c r="B105" s="27"/>
      <c r="C105" s="27"/>
      <c r="D105" s="27"/>
    </row>
    <row r="106" s="2" customFormat="1" ht="13.5" spans="2:4">
      <c r="B106" s="27"/>
      <c r="C106" s="27"/>
      <c r="D106" s="27"/>
    </row>
    <row r="107" s="2" customFormat="1" ht="13.5" spans="2:4">
      <c r="B107" s="27"/>
      <c r="C107" s="27"/>
      <c r="D107" s="27"/>
    </row>
    <row r="108" s="2" customFormat="1" ht="13.5" spans="2:4">
      <c r="B108" s="27"/>
      <c r="C108" s="27"/>
      <c r="D108" s="27"/>
    </row>
    <row r="109" s="2" customFormat="1" ht="13.5" spans="2:4">
      <c r="B109" s="27"/>
      <c r="C109" s="27"/>
      <c r="D109" s="27"/>
    </row>
    <row r="110" s="2" customFormat="1" ht="13.5" spans="2:4">
      <c r="B110" s="27"/>
      <c r="C110" s="27"/>
      <c r="D110" s="27"/>
    </row>
    <row r="111" s="2" customFormat="1" ht="13.5" spans="2:4">
      <c r="B111" s="27"/>
      <c r="C111" s="27"/>
      <c r="D111" s="27"/>
    </row>
    <row r="112" s="2" customFormat="1" ht="13.5" spans="2:4">
      <c r="B112" s="27"/>
      <c r="C112" s="27"/>
      <c r="D112" s="27"/>
    </row>
    <row r="113" s="2" customFormat="1" ht="13.5" spans="2:4">
      <c r="B113" s="27"/>
      <c r="C113" s="27"/>
      <c r="D113" s="27"/>
    </row>
    <row r="114" s="2" customFormat="1" ht="13.5" spans="2:4">
      <c r="B114" s="27"/>
      <c r="C114" s="27"/>
      <c r="D114" s="27"/>
    </row>
    <row r="115" s="2" customFormat="1" ht="13.5" spans="2:4">
      <c r="B115" s="27"/>
      <c r="C115" s="27"/>
      <c r="D115" s="27"/>
    </row>
    <row r="116" s="2" customFormat="1" ht="13.5" spans="2:4">
      <c r="B116" s="27"/>
      <c r="C116" s="27"/>
      <c r="D116" s="27"/>
    </row>
    <row r="117" s="2" customFormat="1" ht="13.5" spans="2:4">
      <c r="B117" s="27"/>
      <c r="C117" s="27"/>
      <c r="D117" s="27"/>
    </row>
    <row r="118" s="2" customFormat="1" ht="13.5" spans="2:4">
      <c r="B118" s="27"/>
      <c r="C118" s="27"/>
      <c r="D118" s="27"/>
    </row>
    <row r="119" s="2" customFormat="1" ht="13.5" spans="2:4">
      <c r="B119" s="27"/>
      <c r="C119" s="27"/>
      <c r="D119" s="27"/>
    </row>
    <row r="120" s="2" customFormat="1" ht="13.5" spans="2:4">
      <c r="B120" s="27"/>
      <c r="C120" s="27"/>
      <c r="D120" s="27"/>
    </row>
    <row r="121" s="2" customFormat="1" ht="13.5" spans="2:4">
      <c r="B121" s="27"/>
      <c r="C121" s="27"/>
      <c r="D121" s="27"/>
    </row>
    <row r="122" s="2" customFormat="1" ht="13.5" spans="2:4">
      <c r="B122" s="27"/>
      <c r="C122" s="27"/>
      <c r="D122" s="27"/>
    </row>
    <row r="123" s="2" customFormat="1" ht="13.5" spans="2:4">
      <c r="B123" s="27"/>
      <c r="C123" s="27"/>
      <c r="D123" s="27"/>
    </row>
    <row r="124" s="2" customFormat="1" ht="13.5" spans="2:4">
      <c r="B124" s="27"/>
      <c r="C124" s="27"/>
      <c r="D124" s="27"/>
    </row>
    <row r="125" s="2" customFormat="1" ht="13.5" spans="2:4">
      <c r="B125" s="27"/>
      <c r="C125" s="27"/>
      <c r="D125" s="27"/>
    </row>
    <row r="126" s="2" customFormat="1" ht="13.5" spans="2:4">
      <c r="B126" s="27"/>
      <c r="C126" s="27"/>
      <c r="D126" s="27"/>
    </row>
    <row r="127" s="2" customFormat="1" ht="13.5" spans="2:4">
      <c r="B127" s="27"/>
      <c r="C127" s="27"/>
      <c r="D127" s="27"/>
    </row>
    <row r="128" s="2" customFormat="1" ht="13.5" spans="2:4">
      <c r="B128" s="27"/>
      <c r="C128" s="27"/>
      <c r="D128" s="27"/>
    </row>
    <row r="129" s="2" customFormat="1" ht="13.5" spans="2:4">
      <c r="B129" s="27"/>
      <c r="C129" s="27"/>
      <c r="D129" s="27"/>
    </row>
    <row r="130" s="2" customFormat="1" ht="13.5" spans="2:4">
      <c r="B130" s="27"/>
      <c r="C130" s="27"/>
      <c r="D130" s="27"/>
    </row>
    <row r="131" s="2" customFormat="1" ht="13.5" spans="2:4">
      <c r="B131" s="27"/>
      <c r="C131" s="27"/>
      <c r="D131" s="27"/>
    </row>
    <row r="132" s="2" customFormat="1" ht="13.5" spans="2:4">
      <c r="B132" s="27"/>
      <c r="C132" s="27"/>
      <c r="D132" s="27"/>
    </row>
    <row r="133" s="2" customFormat="1" ht="13.5" spans="2:4">
      <c r="B133" s="27"/>
      <c r="C133" s="27"/>
      <c r="D133" s="27"/>
    </row>
    <row r="134" s="2" customFormat="1" ht="13.5" spans="2:4">
      <c r="B134" s="27"/>
      <c r="C134" s="27"/>
      <c r="D134" s="27"/>
    </row>
    <row r="135" s="2" customFormat="1" ht="13.5" spans="2:4">
      <c r="B135" s="27"/>
      <c r="C135" s="27"/>
      <c r="D135" s="27"/>
    </row>
    <row r="136" s="2" customFormat="1" ht="13.5" spans="2:4">
      <c r="B136" s="27"/>
      <c r="C136" s="27"/>
      <c r="D136" s="27"/>
    </row>
    <row r="137" s="2" customFormat="1" ht="13.5" spans="2:4">
      <c r="B137" s="27"/>
      <c r="C137" s="27"/>
      <c r="D137" s="27"/>
    </row>
    <row r="138" s="2" customFormat="1" ht="13.5" spans="2:4">
      <c r="B138" s="27"/>
      <c r="C138" s="27"/>
      <c r="D138" s="27"/>
    </row>
    <row r="139" s="2" customFormat="1" ht="13.5" spans="2:4">
      <c r="B139" s="27"/>
      <c r="C139" s="27"/>
      <c r="D139" s="27"/>
    </row>
    <row r="140" s="2" customFormat="1" ht="13.5" spans="2:4">
      <c r="B140" s="27"/>
      <c r="C140" s="27"/>
      <c r="D140" s="27"/>
    </row>
    <row r="141" s="2" customFormat="1" ht="13.5" spans="2:4">
      <c r="B141" s="27"/>
      <c r="C141" s="27"/>
      <c r="D141" s="27"/>
    </row>
    <row r="142" s="2" customFormat="1" ht="13.5" spans="2:4">
      <c r="B142" s="27"/>
      <c r="C142" s="27"/>
      <c r="D142" s="27"/>
    </row>
    <row r="143" s="2" customFormat="1" ht="13.5" spans="2:4">
      <c r="B143" s="27"/>
      <c r="C143" s="27"/>
      <c r="D143" s="27"/>
    </row>
    <row r="144" s="2" customFormat="1" ht="13.5" spans="2:4">
      <c r="B144" s="27"/>
      <c r="C144" s="27"/>
      <c r="D144" s="27"/>
    </row>
    <row r="145" s="2" customFormat="1" ht="13.5" spans="1:211">
      <c r="B145" s="27"/>
      <c r="C145" s="27"/>
      <c r="D145" s="27"/>
    </row>
    <row r="146" s="2" customFormat="1" ht="13.5" spans="1:211">
      <c r="B146" s="27"/>
      <c r="C146" s="27"/>
      <c r="D146" s="27"/>
    </row>
    <row r="147" s="2" customFormat="1" ht="13.5" spans="1:211">
      <c r="B147" s="27"/>
      <c r="C147" s="27"/>
      <c r="D147" s="27"/>
    </row>
    <row r="148" s="2" customFormat="1" spans="1:211">
      <c r="A148" s="3"/>
      <c r="B148" s="4"/>
      <c r="C148" s="5"/>
      <c r="D148" s="5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</row>
    <row r="149" s="2" customFormat="1" spans="1:211">
      <c r="A149" s="3"/>
      <c r="B149" s="4"/>
      <c r="C149" s="5"/>
      <c r="D149" s="5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</row>
    <row r="150" s="2" customFormat="1" spans="1:211">
      <c r="A150" s="3"/>
      <c r="B150" s="4"/>
      <c r="C150" s="5"/>
      <c r="D150" s="5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</row>
    <row r="151" s="2" customFormat="1" spans="1:211">
      <c r="A151" s="3"/>
      <c r="B151" s="4"/>
      <c r="C151" s="5"/>
      <c r="D151" s="5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</row>
    <row r="152" s="2" customFormat="1" spans="1:211">
      <c r="A152" s="3"/>
      <c r="B152" s="4"/>
      <c r="C152" s="5"/>
      <c r="D152" s="5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</row>
    <row r="153" s="2" customFormat="1" spans="1:211">
      <c r="A153" s="3"/>
      <c r="B153" s="4"/>
      <c r="C153" s="5"/>
      <c r="D153" s="5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</row>
    <row r="154" s="2" customFormat="1" spans="1:211">
      <c r="A154" s="3"/>
      <c r="B154" s="4"/>
      <c r="C154" s="5"/>
      <c r="D154" s="5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</row>
    <row r="155" s="2" customFormat="1" spans="1:211">
      <c r="A155" s="3"/>
      <c r="B155" s="4"/>
      <c r="C155" s="5"/>
      <c r="D155" s="5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</row>
    <row r="156" s="2" customFormat="1" spans="1:211">
      <c r="A156" s="3"/>
      <c r="B156" s="4"/>
      <c r="C156" s="5"/>
      <c r="D156" s="5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</row>
    <row r="157" s="2" customFormat="1" spans="1:211">
      <c r="A157" s="3"/>
      <c r="B157" s="4"/>
      <c r="C157" s="5"/>
      <c r="D157" s="5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</row>
    <row r="158" s="2" customFormat="1" spans="1:211">
      <c r="A158" s="3"/>
      <c r="B158" s="4"/>
      <c r="C158" s="5"/>
      <c r="D158" s="5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</row>
    <row r="159" s="2" customFormat="1" spans="1:211">
      <c r="A159" s="3"/>
      <c r="B159" s="4"/>
      <c r="C159" s="5"/>
      <c r="D159" s="5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</row>
    <row r="160" s="2" customFormat="1" spans="1:211">
      <c r="A160" s="3"/>
      <c r="B160" s="4"/>
      <c r="C160" s="5"/>
      <c r="D160" s="5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</row>
    <row r="161" s="2" customFormat="1" spans="1:211">
      <c r="A161" s="3"/>
      <c r="B161" s="4"/>
      <c r="C161" s="5"/>
      <c r="D161" s="5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</row>
    <row r="162" s="2" customFormat="1" spans="1:211">
      <c r="A162" s="3"/>
      <c r="B162" s="4"/>
      <c r="C162" s="5"/>
      <c r="D162" s="5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</row>
    <row r="163" s="2" customFormat="1" spans="1:211">
      <c r="A163" s="3"/>
      <c r="B163" s="4"/>
      <c r="C163" s="5"/>
      <c r="D163" s="5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</row>
    <row r="164" s="2" customFormat="1" spans="1:211">
      <c r="A164" s="3"/>
      <c r="B164" s="4"/>
      <c r="C164" s="5"/>
      <c r="D164" s="5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</row>
    <row r="165" s="2" customFormat="1" spans="1:211">
      <c r="A165" s="3"/>
      <c r="B165" s="4"/>
      <c r="C165" s="5"/>
      <c r="D165" s="5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</row>
    <row r="166" s="2" customFormat="1" spans="1:211">
      <c r="A166" s="3"/>
      <c r="B166" s="4"/>
      <c r="C166" s="5"/>
      <c r="D166" s="5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</row>
    <row r="167" s="2" customFormat="1" spans="1:211">
      <c r="A167" s="3"/>
      <c r="B167" s="4"/>
      <c r="C167" s="5"/>
      <c r="D167" s="5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</row>
    <row r="168" s="2" customFormat="1" spans="1:211">
      <c r="A168" s="3"/>
      <c r="B168" s="4"/>
      <c r="C168" s="5"/>
      <c r="D168" s="5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</row>
    <row r="169" s="2" customFormat="1" spans="1:211">
      <c r="A169" s="3"/>
      <c r="B169" s="4"/>
      <c r="C169" s="5"/>
      <c r="D169" s="5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</row>
    <row r="170" s="2" customFormat="1" spans="1:211">
      <c r="A170" s="3"/>
      <c r="B170" s="4"/>
      <c r="C170" s="5"/>
      <c r="D170" s="5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</row>
    <row r="171" s="2" customFormat="1" spans="1:211">
      <c r="A171" s="3"/>
      <c r="B171" s="4"/>
      <c r="C171" s="5"/>
      <c r="D171" s="5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</row>
    <row r="172" s="2" customFormat="1" spans="1:211">
      <c r="A172" s="3"/>
      <c r="B172" s="4"/>
      <c r="C172" s="5"/>
      <c r="D172" s="5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</row>
    <row r="173" s="2" customFormat="1" spans="1:211">
      <c r="A173" s="3"/>
      <c r="B173" s="4"/>
      <c r="C173" s="5"/>
      <c r="D173" s="5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</row>
    <row r="174" s="2" customFormat="1" spans="1:211">
      <c r="A174" s="3"/>
      <c r="B174" s="4"/>
      <c r="C174" s="5"/>
      <c r="D174" s="5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</row>
    <row r="175" s="2" customFormat="1" spans="1:211">
      <c r="A175" s="3"/>
      <c r="B175" s="4"/>
      <c r="C175" s="5"/>
      <c r="D175" s="5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</row>
    <row r="176" s="2" customFormat="1" spans="1:211">
      <c r="A176" s="3"/>
      <c r="B176" s="4"/>
      <c r="C176" s="5"/>
      <c r="D176" s="5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</row>
    <row r="177" s="2" customFormat="1" spans="1:211">
      <c r="A177" s="3"/>
      <c r="B177" s="4"/>
      <c r="C177" s="5"/>
      <c r="D177" s="5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</row>
    <row r="178" s="2" customFormat="1" spans="1:211">
      <c r="A178" s="3"/>
      <c r="B178" s="4"/>
      <c r="C178" s="5"/>
      <c r="D178" s="5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</row>
    <row r="179" s="2" customFormat="1" spans="1:211">
      <c r="A179" s="3"/>
      <c r="B179" s="4"/>
      <c r="C179" s="5"/>
      <c r="D179" s="5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</row>
    <row r="180" s="2" customFormat="1" spans="1:211">
      <c r="A180" s="3"/>
      <c r="B180" s="4"/>
      <c r="C180" s="5"/>
      <c r="D180" s="5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</row>
    <row r="181" s="2" customFormat="1" spans="1:211">
      <c r="A181" s="3"/>
      <c r="B181" s="4"/>
      <c r="C181" s="5"/>
      <c r="D181" s="5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</row>
    <row r="182" s="2" customFormat="1" spans="1:211">
      <c r="A182" s="3"/>
      <c r="B182" s="4"/>
      <c r="C182" s="5"/>
      <c r="D182" s="5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</row>
    <row r="183" s="2" customFormat="1" spans="1:211">
      <c r="A183" s="3"/>
      <c r="B183" s="4"/>
      <c r="C183" s="5"/>
      <c r="D183" s="5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</row>
    <row r="184" s="2" customFormat="1" spans="1:211">
      <c r="A184" s="3"/>
      <c r="B184" s="4"/>
      <c r="C184" s="5"/>
      <c r="D184" s="5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</row>
    <row r="185" s="2" customFormat="1" spans="1:211">
      <c r="A185" s="3"/>
      <c r="B185" s="4"/>
      <c r="C185" s="5"/>
      <c r="D185" s="5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</row>
    <row r="186" s="2" customFormat="1" spans="1:211">
      <c r="A186" s="3"/>
      <c r="B186" s="4"/>
      <c r="C186" s="5"/>
      <c r="D186" s="5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</row>
    <row r="187" s="2" customFormat="1" spans="1:211">
      <c r="A187" s="3"/>
      <c r="B187" s="4"/>
      <c r="C187" s="5"/>
      <c r="D187" s="5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</row>
    <row r="188" s="2" customFormat="1" spans="1:211">
      <c r="A188" s="3"/>
      <c r="B188" s="4"/>
      <c r="C188" s="5"/>
      <c r="D188" s="5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</row>
    <row r="189" s="2" customFormat="1" spans="1:211">
      <c r="A189" s="3"/>
      <c r="B189" s="4"/>
      <c r="C189" s="5"/>
      <c r="D189" s="5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</row>
    <row r="190" s="2" customFormat="1" spans="1:211">
      <c r="A190" s="3"/>
      <c r="B190" s="4"/>
      <c r="C190" s="5"/>
      <c r="D190" s="5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</row>
    <row r="191" s="2" customFormat="1" spans="1:211">
      <c r="A191" s="3"/>
      <c r="B191" s="4"/>
      <c r="C191" s="5"/>
      <c r="D191" s="5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</row>
    <row r="192" s="2" customFormat="1" spans="1:211">
      <c r="A192" s="3"/>
      <c r="B192" s="4"/>
      <c r="C192" s="5"/>
      <c r="D192" s="5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</row>
    <row r="193" s="2" customFormat="1" spans="1:211">
      <c r="A193" s="3"/>
      <c r="B193" s="4"/>
      <c r="C193" s="5"/>
      <c r="D193" s="5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</row>
    <row r="194" s="2" customFormat="1" spans="1:211">
      <c r="A194" s="3"/>
      <c r="B194" s="4"/>
      <c r="C194" s="5"/>
      <c r="D194" s="5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</row>
    <row r="195" s="2" customFormat="1" spans="1:211">
      <c r="A195" s="3"/>
      <c r="B195" s="4"/>
      <c r="C195" s="5"/>
      <c r="D195" s="5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</row>
    <row r="196" s="2" customFormat="1" spans="1:211">
      <c r="A196" s="3"/>
      <c r="B196" s="4"/>
      <c r="C196" s="5"/>
      <c r="D196" s="5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</row>
    <row r="197" s="2" customFormat="1" spans="1:211">
      <c r="A197" s="3"/>
      <c r="B197" s="4"/>
      <c r="C197" s="5"/>
      <c r="D197" s="5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</row>
    <row r="198" s="2" customFormat="1" spans="1:211">
      <c r="A198" s="3"/>
      <c r="B198" s="4"/>
      <c r="C198" s="5"/>
      <c r="D198" s="5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</row>
    <row r="199" s="2" customFormat="1" spans="1:211">
      <c r="A199" s="3"/>
      <c r="B199" s="4"/>
      <c r="C199" s="5"/>
      <c r="D199" s="5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</row>
    <row r="200" s="2" customFormat="1" spans="1:211">
      <c r="A200" s="3"/>
      <c r="B200" s="4"/>
      <c r="C200" s="5"/>
      <c r="D200" s="5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</row>
    <row r="201" s="2" customFormat="1" spans="1:211">
      <c r="A201" s="3"/>
      <c r="B201" s="4"/>
      <c r="C201" s="5"/>
      <c r="D201" s="5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</row>
    <row r="202" s="2" customFormat="1" spans="1:211">
      <c r="A202" s="3"/>
      <c r="B202" s="4"/>
      <c r="C202" s="5"/>
      <c r="D202" s="5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</row>
    <row r="203" s="2" customFormat="1" spans="1:211">
      <c r="A203" s="3"/>
      <c r="B203" s="4"/>
      <c r="C203" s="5"/>
      <c r="D203" s="5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</row>
    <row r="204" s="2" customFormat="1" spans="1:211">
      <c r="A204" s="3"/>
      <c r="B204" s="4"/>
      <c r="C204" s="5"/>
      <c r="D204" s="5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</row>
    <row r="205" s="2" customFormat="1" spans="1:211">
      <c r="A205" s="3"/>
      <c r="B205" s="4"/>
      <c r="C205" s="5"/>
      <c r="D205" s="5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</row>
    <row r="206" s="2" customFormat="1" spans="1:211">
      <c r="A206" s="3"/>
      <c r="B206" s="4"/>
      <c r="C206" s="5"/>
      <c r="D206" s="5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</row>
    <row r="207" s="2" customFormat="1" spans="1:211">
      <c r="A207" s="3"/>
      <c r="B207" s="4"/>
      <c r="C207" s="5"/>
      <c r="D207" s="5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</row>
    <row r="208" s="2" customFormat="1" spans="1:211">
      <c r="A208" s="3"/>
      <c r="B208" s="4"/>
      <c r="C208" s="5"/>
      <c r="D208" s="5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</row>
    <row r="209" s="2" customFormat="1" spans="1:211">
      <c r="A209" s="3"/>
      <c r="B209" s="4"/>
      <c r="C209" s="5"/>
      <c r="D209" s="5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</row>
    <row r="210" s="2" customFormat="1" spans="1:211">
      <c r="A210" s="3"/>
      <c r="B210" s="4"/>
      <c r="C210" s="5"/>
      <c r="D210" s="5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</row>
    <row r="211" s="2" customFormat="1" spans="1:211">
      <c r="A211" s="3"/>
      <c r="B211" s="4"/>
      <c r="C211" s="5"/>
      <c r="D211" s="5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</row>
    <row r="212" s="2" customFormat="1" spans="1:211">
      <c r="A212" s="3"/>
      <c r="B212" s="4"/>
      <c r="C212" s="5"/>
      <c r="D212" s="5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</row>
    <row r="213" s="2" customFormat="1" spans="1:211">
      <c r="A213" s="3"/>
      <c r="B213" s="4"/>
      <c r="C213" s="5"/>
      <c r="D213" s="5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</row>
    <row r="214" s="2" customFormat="1" spans="1:211">
      <c r="A214" s="3"/>
      <c r="B214" s="4"/>
      <c r="C214" s="5"/>
      <c r="D214" s="5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</row>
    <row r="215" s="2" customFormat="1" spans="1:211">
      <c r="A215" s="3"/>
      <c r="B215" s="4"/>
      <c r="C215" s="5"/>
      <c r="D215" s="5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</row>
    <row r="216" s="2" customFormat="1" spans="1:211">
      <c r="A216" s="3"/>
      <c r="B216" s="4"/>
      <c r="C216" s="5"/>
      <c r="D216" s="5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</row>
    <row r="217" s="2" customFormat="1" spans="1:211">
      <c r="A217" s="3"/>
      <c r="B217" s="4"/>
      <c r="C217" s="5"/>
      <c r="D217" s="5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</row>
    <row r="218" s="2" customFormat="1" spans="1:211">
      <c r="A218" s="3"/>
      <c r="B218" s="4"/>
      <c r="C218" s="5"/>
      <c r="D218" s="5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</row>
    <row r="219" s="2" customFormat="1" spans="1:211">
      <c r="A219" s="3"/>
      <c r="B219" s="4"/>
      <c r="C219" s="5"/>
      <c r="D219" s="5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</row>
    <row r="220" s="2" customFormat="1" spans="1:211">
      <c r="A220" s="3"/>
      <c r="B220" s="4"/>
      <c r="C220" s="5"/>
      <c r="D220" s="5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</row>
    <row r="221" s="2" customFormat="1" spans="1:211">
      <c r="A221" s="3"/>
      <c r="B221" s="4"/>
      <c r="C221" s="5"/>
      <c r="D221" s="5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</row>
    <row r="222" s="2" customFormat="1" spans="1:211">
      <c r="A222" s="3"/>
      <c r="B222" s="4"/>
      <c r="C222" s="5"/>
      <c r="D222" s="5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</row>
    <row r="223" s="2" customFormat="1" spans="1:211">
      <c r="A223" s="3"/>
      <c r="B223" s="4"/>
      <c r="C223" s="5"/>
      <c r="D223" s="5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</row>
    <row r="224" s="2" customFormat="1" spans="1:211">
      <c r="A224" s="3"/>
      <c r="B224" s="4"/>
      <c r="C224" s="5"/>
      <c r="D224" s="5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</row>
    <row r="225" s="2" customFormat="1" spans="1:211">
      <c r="A225" s="3"/>
      <c r="B225" s="4"/>
      <c r="C225" s="5"/>
      <c r="D225" s="5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</row>
    <row r="226" s="2" customFormat="1" spans="1:211">
      <c r="A226" s="3"/>
      <c r="B226" s="4"/>
      <c r="C226" s="5"/>
      <c r="D226" s="5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</row>
    <row r="227" s="2" customFormat="1" spans="1:211">
      <c r="A227" s="3"/>
      <c r="B227" s="4"/>
      <c r="C227" s="5"/>
      <c r="D227" s="5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</row>
    <row r="228" s="2" customFormat="1" spans="1:211">
      <c r="A228" s="3"/>
      <c r="B228" s="4"/>
      <c r="C228" s="5"/>
      <c r="D228" s="5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</row>
    <row r="229" s="2" customFormat="1" spans="1:211">
      <c r="A229" s="3"/>
      <c r="B229" s="4"/>
      <c r="C229" s="5"/>
      <c r="D229" s="5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</row>
    <row r="230" s="2" customFormat="1" spans="1:211">
      <c r="A230" s="3"/>
      <c r="B230" s="4"/>
      <c r="C230" s="5"/>
      <c r="D230" s="5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</row>
    <row r="231" s="2" customFormat="1" spans="1:211">
      <c r="A231" s="3"/>
      <c r="B231" s="4"/>
      <c r="C231" s="5"/>
      <c r="D231" s="5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</row>
    <row r="232" s="2" customFormat="1" spans="1:211">
      <c r="A232" s="3"/>
      <c r="B232" s="4"/>
      <c r="C232" s="5"/>
      <c r="D232" s="5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</row>
    <row r="233" s="2" customFormat="1" spans="1:211">
      <c r="A233" s="3"/>
      <c r="B233" s="4"/>
      <c r="C233" s="5"/>
      <c r="D233" s="5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</row>
    <row r="234" s="2" customFormat="1" spans="1:211">
      <c r="A234" s="3"/>
      <c r="B234" s="4"/>
      <c r="C234" s="5"/>
      <c r="D234" s="5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</row>
    <row r="235" s="2" customFormat="1" spans="1:211">
      <c r="A235" s="3"/>
      <c r="B235" s="4"/>
      <c r="C235" s="5"/>
      <c r="D235" s="5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</row>
    <row r="236" s="2" customFormat="1" spans="1:211">
      <c r="A236" s="3"/>
      <c r="B236" s="4"/>
      <c r="C236" s="5"/>
      <c r="D236" s="5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</row>
    <row r="237" s="2" customFormat="1" spans="1:211">
      <c r="A237" s="3"/>
      <c r="B237" s="4"/>
      <c r="C237" s="5"/>
      <c r="D237" s="5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</row>
    <row r="238" s="2" customFormat="1" spans="1:211">
      <c r="A238" s="3"/>
      <c r="B238" s="4"/>
      <c r="C238" s="5"/>
      <c r="D238" s="5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</row>
    <row r="239" s="2" customFormat="1" spans="1:211">
      <c r="A239" s="3"/>
      <c r="B239" s="4"/>
      <c r="C239" s="5"/>
      <c r="D239" s="5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</row>
    <row r="240" s="2" customFormat="1" spans="1:211">
      <c r="A240" s="3"/>
      <c r="B240" s="4"/>
      <c r="C240" s="5"/>
      <c r="D240" s="5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</row>
    <row r="241" s="1" customFormat="1" spans="1:4">
      <c r="A241" s="3"/>
      <c r="B241" s="4"/>
      <c r="C241" s="5"/>
      <c r="D241" s="5"/>
    </row>
    <row r="242" s="1" customFormat="1" spans="1:4">
      <c r="A242" s="3"/>
      <c r="B242" s="4"/>
      <c r="C242" s="5"/>
      <c r="D242" s="5"/>
    </row>
  </sheetData>
  <mergeCells count="1">
    <mergeCell ref="A2:D2"/>
  </mergeCells>
  <pageMargins left="0.275" right="0.156944444444444" top="0.432638888888889" bottom="0.511805555555556" header="0.314583333333333" footer="0.314583333333333"/>
  <pageSetup paperSize="9" scale="9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封面</vt:lpstr>
      <vt:lpstr>附件1</vt:lpstr>
      <vt:lpstr>附件2</vt:lpstr>
      <vt:lpstr>附件3</vt:lpstr>
      <vt:lpstr>附件4</vt:lpstr>
      <vt:lpstr>附件5</vt:lpstr>
      <vt:lpstr>附件6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小麦</cp:lastModifiedBy>
  <dcterms:created xsi:type="dcterms:W3CDTF">2006-09-13T11:21:00Z</dcterms:created>
  <dcterms:modified xsi:type="dcterms:W3CDTF">2025-11-28T03:41:04Z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1FA05E72DA6C4F26961427DA7AA9D8A9</vt:lpwstr>
  </property>
  <property fmtid="{D5CDD505-2E9C-101B-9397-08002B2CF9AE}" pid="3" name="KSOProductBuildVer">
    <vt:lpwstr>2052-12.1.0.23542</vt:lpwstr>
  </property>
</Properties>
</file>