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 activeTab="3"/>
  </bookViews>
  <sheets>
    <sheet name="工程的基本信息" sheetId="3" r:id="rId1"/>
    <sheet name="下浮率、M、N" sheetId="4" r:id="rId2"/>
    <sheet name="报价汇总表（新）排序" sheetId="1" r:id="rId3"/>
    <sheet name="计算表" sheetId="5" r:id="rId4"/>
    <sheet name="Sheet1" sheetId="6" r:id="rId5"/>
  </sheets>
  <definedNames>
    <definedName name="_xlnm._FilterDatabase" localSheetId="2" hidden="1">'报价汇总表（新）排序'!$A$5:$IH$679</definedName>
    <definedName name="_xlnm._FilterDatabase" localSheetId="3" hidden="1">计算表!$A$7:$H$367</definedName>
    <definedName name="_xlnm.Print_Area" localSheetId="1">下浮率、M、N!$A$1:$AG$17</definedName>
    <definedName name="_xlnm.Print_Titles" localSheetId="2">'报价汇总表（新）排序'!$1:$5</definedName>
    <definedName name="_xlnm.Print_Titles" localSheetId="3">计算表!$1:$7</definedName>
    <definedName name="_xlnm.Print_Area" localSheetId="2">'报价汇总表（新）排序'!$A$1:$G$679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W9" authorId="0">
      <text>
        <r>
          <rPr>
            <sz val="9"/>
            <rFont val="宋体"/>
            <charset val="134"/>
          </rPr>
          <t>Administrator:
保留至个位整元数，公式不动</t>
        </r>
      </text>
    </comment>
  </commentList>
</comments>
</file>

<file path=xl/sharedStrings.xml><?xml version="1.0" encoding="utf-8"?>
<sst xmlns="http://schemas.openxmlformats.org/spreadsheetml/2006/main" count="745" uniqueCount="740">
  <si>
    <t>工程名称:</t>
  </si>
  <si>
    <t>横沥镇田饶步村牛富路道路提升工程</t>
  </si>
  <si>
    <t>招标编号:</t>
  </si>
  <si>
    <t>HLAHLC12400792</t>
  </si>
  <si>
    <t>投标会时间：</t>
  </si>
  <si>
    <t>2024年09月03日</t>
  </si>
  <si>
    <t>投标会地点：</t>
  </si>
  <si>
    <t>东莞市横沥镇兴业路121号二楼203投标室</t>
  </si>
  <si>
    <t>工程总造价（元）</t>
  </si>
  <si>
    <t>最高限价（元）</t>
  </si>
  <si>
    <t>绿色施工安全防护措施单列费（元）</t>
  </si>
  <si>
    <t>扣分系数中的d
【0.5~1】</t>
  </si>
  <si>
    <t xml:space="preserve">      </t>
  </si>
  <si>
    <t>下浮率、M值、N值确定表</t>
  </si>
  <si>
    <t>工程名称：</t>
  </si>
  <si>
    <t>日期：</t>
  </si>
  <si>
    <t>招标编号：</t>
  </si>
  <si>
    <t>下浮率范围</t>
  </si>
  <si>
    <t>下浮率的有效范围为0%～3%</t>
  </si>
  <si>
    <t>球号</t>
  </si>
  <si>
    <t>对应下浮率</t>
  </si>
  <si>
    <t>摇取的球号</t>
  </si>
  <si>
    <t>最高投标限价（元）</t>
  </si>
  <si>
    <t>最高计分限价Q（元）</t>
  </si>
  <si>
    <t>取值范围</t>
  </si>
  <si>
    <t>M取值为0.5、0.6、0.7、0.8、0.9、1.0，N=1-M</t>
  </si>
  <si>
    <t>对应M取值</t>
  </si>
  <si>
    <t>N取值（N=1-M）</t>
  </si>
  <si>
    <t>有效评标价平均值（元）</t>
  </si>
  <si>
    <t>投标基准价P（元）</t>
  </si>
  <si>
    <r>
      <rPr>
        <b/>
        <sz val="18"/>
        <color indexed="8"/>
        <rFont val="宋体"/>
        <charset val="134"/>
      </rPr>
      <t>投标会议</t>
    </r>
    <r>
      <rPr>
        <b/>
        <sz val="18"/>
        <color indexed="8"/>
        <rFont val="Times New Roman"/>
        <charset val="134"/>
      </rPr>
      <t>——</t>
    </r>
    <r>
      <rPr>
        <b/>
        <sz val="18"/>
        <color indexed="8"/>
        <rFont val="宋体"/>
        <charset val="134"/>
      </rPr>
      <t>投标人投标报价汇总表</t>
    </r>
  </si>
  <si>
    <r>
      <rPr>
        <sz val="11"/>
        <color indexed="8"/>
        <rFont val="宋体"/>
        <charset val="134"/>
      </rPr>
      <t>报价输完，把投标报价由低到高排序（选</t>
    </r>
    <r>
      <rPr>
        <sz val="11"/>
        <color indexed="8"/>
        <rFont val="Times New Roman"/>
        <charset val="134"/>
      </rPr>
      <t>B/C/D/E/F</t>
    </r>
    <r>
      <rPr>
        <sz val="11"/>
        <color indexed="8"/>
        <rFont val="宋体"/>
        <charset val="134"/>
      </rPr>
      <t>列，排序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自定义</t>
    </r>
    <r>
      <rPr>
        <sz val="11"/>
        <color indexed="8"/>
        <rFont val="Times New Roman"/>
        <charset val="134"/>
      </rPr>
      <t>-C</t>
    </r>
    <r>
      <rPr>
        <sz val="11"/>
        <color indexed="8"/>
        <rFont val="宋体"/>
        <charset val="134"/>
      </rPr>
      <t>列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升序），无效标自动排到最后，得出有效标数量填到计算表，根据是否超最高计分限价或小于最高计分限价的</t>
    </r>
    <r>
      <rPr>
        <sz val="11"/>
        <color indexed="8"/>
        <rFont val="Times New Roman"/>
        <charset val="134"/>
      </rPr>
      <t>85%</t>
    </r>
    <r>
      <rPr>
        <sz val="11"/>
        <color indexed="8"/>
        <rFont val="宋体"/>
        <charset val="134"/>
      </rPr>
      <t>，来填写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是否参与均价计算</t>
    </r>
    <r>
      <rPr>
        <sz val="11"/>
        <color indexed="8"/>
        <rFont val="Times New Roman"/>
        <charset val="134"/>
      </rPr>
      <t>”</t>
    </r>
  </si>
  <si>
    <r>
      <rPr>
        <sz val="12"/>
        <color indexed="8"/>
        <rFont val="宋体"/>
        <charset val="134"/>
      </rPr>
      <t>工程名称：</t>
    </r>
  </si>
  <si>
    <r>
      <rPr>
        <sz val="12"/>
        <color indexed="8"/>
        <rFont val="宋体"/>
        <charset val="134"/>
      </rPr>
      <t>会议时间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宋体"/>
        <charset val="134"/>
      </rPr>
      <t>：</t>
    </r>
  </si>
  <si>
    <r>
      <rPr>
        <sz val="12"/>
        <color indexed="8"/>
        <rFont val="宋体"/>
        <charset val="134"/>
      </rPr>
      <t>招标编号：</t>
    </r>
  </si>
  <si>
    <r>
      <rPr>
        <sz val="12"/>
        <color indexed="8"/>
        <rFont val="宋体"/>
        <charset val="134"/>
      </rPr>
      <t>最高计分限价（元）：</t>
    </r>
  </si>
  <si>
    <r>
      <rPr>
        <sz val="12"/>
        <color indexed="8"/>
        <rFont val="宋体"/>
        <charset val="134"/>
      </rPr>
      <t>最高计分限价</t>
    </r>
    <r>
      <rPr>
        <sz val="12"/>
        <color indexed="8"/>
        <rFont val="Times New Roman"/>
        <charset val="134"/>
      </rPr>
      <t>85%</t>
    </r>
    <r>
      <rPr>
        <sz val="12"/>
        <color indexed="8"/>
        <rFont val="宋体"/>
        <charset val="134"/>
      </rPr>
      <t>（元）：</t>
    </r>
  </si>
  <si>
    <r>
      <rPr>
        <sz val="12"/>
        <color indexed="8"/>
        <rFont val="宋体"/>
        <charset val="134"/>
      </rPr>
      <t>序号</t>
    </r>
  </si>
  <si>
    <r>
      <rPr>
        <sz val="12"/>
        <color indexed="8"/>
        <rFont val="宋体"/>
        <charset val="134"/>
      </rPr>
      <t>投标单位全称</t>
    </r>
  </si>
  <si>
    <r>
      <rPr>
        <sz val="12"/>
        <color indexed="8"/>
        <rFont val="宋体"/>
        <charset val="134"/>
      </rPr>
      <t>投标报价（元）</t>
    </r>
  </si>
  <si>
    <r>
      <rPr>
        <sz val="12"/>
        <color indexed="8"/>
        <rFont val="宋体"/>
        <charset val="134"/>
      </rPr>
      <t>是否高于最高计分限价</t>
    </r>
  </si>
  <si>
    <r>
      <rPr>
        <sz val="12"/>
        <color indexed="8"/>
        <rFont val="宋体"/>
        <charset val="134"/>
      </rPr>
      <t>是否低于最高计分限价</t>
    </r>
    <r>
      <rPr>
        <sz val="12"/>
        <color indexed="8"/>
        <rFont val="Times New Roman"/>
        <charset val="134"/>
      </rPr>
      <t>85%</t>
    </r>
    <r>
      <rPr>
        <sz val="12"/>
        <color indexed="8"/>
        <rFont val="宋体"/>
        <charset val="134"/>
      </rPr>
      <t>且无合理说明</t>
    </r>
  </si>
  <si>
    <r>
      <rPr>
        <sz val="12"/>
        <color indexed="8"/>
        <rFont val="宋体"/>
        <charset val="134"/>
      </rPr>
      <t>是否在有效投标价范围</t>
    </r>
  </si>
  <si>
    <r>
      <rPr>
        <sz val="12"/>
        <color indexed="8"/>
        <rFont val="宋体"/>
        <charset val="134"/>
      </rPr>
      <t>不参与</t>
    </r>
  </si>
  <si>
    <r>
      <rPr>
        <sz val="12"/>
        <color indexed="8"/>
        <rFont val="宋体"/>
        <charset val="134"/>
      </rPr>
      <t>超计分限价</t>
    </r>
  </si>
  <si>
    <r>
      <rPr>
        <sz val="12"/>
        <color indexed="8"/>
        <rFont val="宋体"/>
        <charset val="134"/>
      </rPr>
      <t>小于计分限价</t>
    </r>
    <r>
      <rPr>
        <sz val="12"/>
        <color indexed="8"/>
        <rFont val="Times New Roman"/>
        <charset val="134"/>
      </rPr>
      <t>85%</t>
    </r>
  </si>
  <si>
    <t>市政路桥工程合理低价法计算表</t>
  </si>
  <si>
    <t>工程名称</t>
  </si>
  <si>
    <t>招标编号</t>
  </si>
  <si>
    <t>投标人数量</t>
  </si>
  <si>
    <t>有效投标人数量</t>
  </si>
  <si>
    <t>下浮率</t>
  </si>
  <si>
    <t>M取值</t>
  </si>
  <si>
    <t>N取值</t>
  </si>
  <si>
    <t>扣分系数中的d</t>
  </si>
  <si>
    <t>序号</t>
  </si>
  <si>
    <t>投标单位全称</t>
  </si>
  <si>
    <t>投标报价（元）</t>
  </si>
  <si>
    <t>扣分系数(D)</t>
  </si>
  <si>
    <t>投标人价格得分</t>
  </si>
  <si>
    <t xml:space="preserve">排序                </t>
  </si>
  <si>
    <t>备注</t>
  </si>
  <si>
    <t>第二中标候选人</t>
  </si>
  <si>
    <t>第一中标候选人</t>
  </si>
  <si>
    <t>第三中标候选人</t>
  </si>
  <si>
    <t>注：按招标文件第二章6.1款的定标方式产生排序，其中河南潞扬建设工程有限公司、河北腾轩建筑工程有限公司、河源市恒辉路桥建设有限公司、广东溢富建设工程有限公司、天逸建设集团有限公司、广东中恒基业建设有限公司、四川江彩建设集团有限公司、东莞市水电建筑安装工程有限公司、深圳市达立建设有限公司、深圳市广富源建设工程有限公司、广东晨锐建设有限公司、东莞市益鼎建设工程有限公司价格得分相同且报价相同，根据招标文件6.3.2款规定，现场摇珠确定排序。现场放入1~12号球按顺序分别代表河南潞扬建设工程有限公司、河北腾轩建筑工程有限公司、河源市恒辉路桥建设有限公司、广东溢富建设工程有限公司、天逸建设集团有限公司、广东中恒基业建设有限公司、四川江彩建设集团有限公司、东莞市水电建筑安装工程有限公司、深圳市达立建设有限公司、深圳市广富源建设工程有限公司、广东晨锐建设有限公司、东莞市益鼎建设工程有限公司。现场随机抽取先后顺序分别为4、1、11号球，即第一中标候选人为广东溢富建设工程有限公司，第二中标候选人河南潞扬建设工程有限公司，第三中标候选人广东晨锐建设有限公司。</t>
  </si>
  <si>
    <t>广东协龙建设有限公司</t>
  </si>
  <si>
    <t>福建清禹工程管理有限公司</t>
  </si>
  <si>
    <t>广东鸿华建设有限公司</t>
  </si>
  <si>
    <t>深圳市泰荣建设有限公司</t>
  </si>
  <si>
    <t>深圳市天磊建设工程有限公司</t>
  </si>
  <si>
    <t>东莞市固优建设工程有限公司</t>
  </si>
  <si>
    <t>广东潮楷达建筑有限公司</t>
  </si>
  <si>
    <t>广东正友建筑工程有限公司</t>
  </si>
  <si>
    <t>福建老李家建设发展有限公司</t>
  </si>
  <si>
    <t>洪城控股集团有限公司</t>
  </si>
  <si>
    <t>承宇建设集团有限公司</t>
  </si>
  <si>
    <t>广东新壹线建设有限公司</t>
  </si>
  <si>
    <t>广东合信建设有限公司</t>
  </si>
  <si>
    <t>深圳市汇达通建安工程有限公司</t>
  </si>
  <si>
    <t>广东世峰建设有限公司</t>
  </si>
  <si>
    <t>深圳市金达建设工程有限公司</t>
  </si>
  <si>
    <t>广东海盛建设工程集团有限公司</t>
  </si>
  <si>
    <t>深圳市中粤海建设有限公司</t>
  </si>
  <si>
    <t>广东中祥建设工程有限公司</t>
  </si>
  <si>
    <t>广东宏览建设工程有限公司</t>
  </si>
  <si>
    <t>广东富玺泰建设有限公司</t>
  </si>
  <si>
    <t>深圳市鹏升建设有限公司</t>
  </si>
  <si>
    <t>深圳市茗河建设工程有限公司</t>
  </si>
  <si>
    <t>河南硕禄建设工程有限公司</t>
  </si>
  <si>
    <t>广东力建工程有限公司</t>
  </si>
  <si>
    <t>广东晟强建设工程有限公司</t>
  </si>
  <si>
    <t>广东华禹建设有限公司</t>
  </si>
  <si>
    <t>广东恒屹建设工程有限公司</t>
  </si>
  <si>
    <t>广东省本江水利建设有限公司</t>
  </si>
  <si>
    <t>广东省启桁建设工程有限公司</t>
  </si>
  <si>
    <t>河南圣本市政工程有限公司</t>
  </si>
  <si>
    <t>广东泓亨建设有限公司</t>
  </si>
  <si>
    <t>广东万硕建筑工程有限公司</t>
  </si>
  <si>
    <t>四川亿能达建设工程有限公司</t>
  </si>
  <si>
    <t>深圳基鸿建设工程有限公司</t>
  </si>
  <si>
    <t>广东建鸿建设工程有限公司</t>
  </si>
  <si>
    <t>广东颂达建筑工程有限公司</t>
  </si>
  <si>
    <t>深圳市宝海建设工程有限公司</t>
  </si>
  <si>
    <t>河南亘赢建工有限公司</t>
  </si>
  <si>
    <t>广东顺通建设有限公司</t>
  </si>
  <si>
    <t>四川隆盛基建设工程有限公司</t>
  </si>
  <si>
    <t>广东丰豪建设工程有限公司</t>
  </si>
  <si>
    <t>广东文泓建设有限公司</t>
  </si>
  <si>
    <t>广东立城建设工程有限公司</t>
  </si>
  <si>
    <t>广东金铎建筑工程有限公司</t>
  </si>
  <si>
    <t>深圳市尚润科工集团有限公司</t>
  </si>
  <si>
    <t>梅州市欣业建筑工程有限公司</t>
  </si>
  <si>
    <t>广东致盛建设工程有限公司</t>
  </si>
  <si>
    <t>广州盈德建筑工程有限公司</t>
  </si>
  <si>
    <t>四川杰欣建筑工程有限公司</t>
  </si>
  <si>
    <t>广东城新建设工程有限公司</t>
  </si>
  <si>
    <t>华跃建工有限公司</t>
  </si>
  <si>
    <t>广东深浦建设有限公司</t>
  </si>
  <si>
    <t>东莞市桂晓建筑工程有限公司</t>
  </si>
  <si>
    <t>河南省华帝建设工程有限公司</t>
  </si>
  <si>
    <t>广东大巍建设工程有限公司</t>
  </si>
  <si>
    <t>世润建设集团有限公司</t>
  </si>
  <si>
    <t>广东瑞威工程有限公司</t>
  </si>
  <si>
    <t>广东磊通建设有限公司</t>
  </si>
  <si>
    <t>深圳天安建设科技有限公司</t>
  </si>
  <si>
    <t>易顺建工集团有限公司</t>
  </si>
  <si>
    <t>深圳市锦兴建设有限公司</t>
  </si>
  <si>
    <t>清远市锐林建设工程有限公司</t>
  </si>
  <si>
    <t>广东森盛华建设工程有限公司</t>
  </si>
  <si>
    <t>河南泓川建设有限公司</t>
  </si>
  <si>
    <t>中山卓旭建设有限公司</t>
  </si>
  <si>
    <t>广东宝泰森建设工程有限公司</t>
  </si>
  <si>
    <t>广东仲业建设有限公司</t>
  </si>
  <si>
    <t>深圳市筑地建设股份有限公司</t>
  </si>
  <si>
    <t>广东中诚盛景建设工程有限公司</t>
  </si>
  <si>
    <t>清远市宝盛达建设工程有限公司</t>
  </si>
  <si>
    <t>福建晋恒建设工程有限公司</t>
  </si>
  <si>
    <t>广东中从建设工程有限公司</t>
  </si>
  <si>
    <t>广东潮鑫建设工程有限公司</t>
  </si>
  <si>
    <t>中水禹顺建设集团有限公司</t>
  </si>
  <si>
    <t>东莞市瑞鼎建设工程有限公司</t>
  </si>
  <si>
    <t>广东麒航建设有限公司</t>
  </si>
  <si>
    <t>广东沣林建设工程有限公司</t>
  </si>
  <si>
    <t>广东凯基建设有限公司</t>
  </si>
  <si>
    <t>深圳市泽麒建设工程有限公司</t>
  </si>
  <si>
    <t>广州国基建设工程有限公司</t>
  </si>
  <si>
    <t>广东石头城建设有限公司</t>
  </si>
  <si>
    <t>广东粤强市政建设工程有限公司</t>
  </si>
  <si>
    <t>广东颐和建设有限公司</t>
  </si>
  <si>
    <t>广州汇鹏建设集团有限公司</t>
  </si>
  <si>
    <t>广东科成建设有限公司</t>
  </si>
  <si>
    <t>福建新禹丰建设工程有限公司</t>
  </si>
  <si>
    <t>河南筑桥建工有限公司</t>
  </si>
  <si>
    <t>广东建航建设工程有限公司</t>
  </si>
  <si>
    <t>广东佰桥建设有限公司</t>
  </si>
  <si>
    <t>润盟建设集团有限公司</t>
  </si>
  <si>
    <t>广东品峰建设工程有限公司</t>
  </si>
  <si>
    <t>广东金泰昌建设工程有限公司</t>
  </si>
  <si>
    <t>广东潮皇工程有限公司</t>
  </si>
  <si>
    <t>深圳市方联建设有限公司</t>
  </si>
  <si>
    <t>广东信荣建设有限公司</t>
  </si>
  <si>
    <t>广东昌盛源建设工程有限公司</t>
  </si>
  <si>
    <t>中建港湾建设（深圳）有限公司</t>
  </si>
  <si>
    <t>广东润庆建设有限公司</t>
  </si>
  <si>
    <t>广州华鼎建设有限公司</t>
  </si>
  <si>
    <t>广东卓秀建设有限公司</t>
  </si>
  <si>
    <t>广东邦和建设工程有限公司</t>
  </si>
  <si>
    <t>广东建衡达建筑工程有限公司</t>
  </si>
  <si>
    <t>广东林和建设工程有限公司</t>
  </si>
  <si>
    <t>广东锦沃建设工程有限公司</t>
  </si>
  <si>
    <t>河南水诚建设工程有限公司</t>
  </si>
  <si>
    <t>广东鹏泰建设工程有限公司</t>
  </si>
  <si>
    <t>广东昌旺建设有限公司</t>
  </si>
  <si>
    <t>广东金群建设有限公司</t>
  </si>
  <si>
    <t>深圳市兴广诚建设工程有限公司</t>
  </si>
  <si>
    <t>深圳市联信建设工程有限公司</t>
  </si>
  <si>
    <t>广东延姚建筑工程有限公司</t>
  </si>
  <si>
    <t>广东创湾建筑工程有限公司</t>
  </si>
  <si>
    <t>广东益泰建设工程有限公司</t>
  </si>
  <si>
    <t>河南东邦建设工程有限公司</t>
  </si>
  <si>
    <t>广东中源达建筑工程有限公司</t>
  </si>
  <si>
    <t>广东新江永安建设集团有限公司</t>
  </si>
  <si>
    <t>广东亿航建设有限公司</t>
  </si>
  <si>
    <t>广东诚卓建设工程有限公司</t>
  </si>
  <si>
    <t>广东建弘建设工程有限公司</t>
  </si>
  <si>
    <t>广东瀚胜建设有限公司</t>
  </si>
  <si>
    <t>四川铭翔达建设工程有限公司</t>
  </si>
  <si>
    <t>中昇建设（广东）有限公司</t>
  </si>
  <si>
    <t>广东智轩建设投资有限公司</t>
  </si>
  <si>
    <t>广东杰洪建设有限公司</t>
  </si>
  <si>
    <t>深圳市东远泰建设集团有限公司</t>
  </si>
  <si>
    <t>广州市鸿架海洋工程有限公司</t>
  </si>
  <si>
    <t>深圳市镇东建设工程有限公司</t>
  </si>
  <si>
    <t>东莞市易诚建筑工程有限公司</t>
  </si>
  <si>
    <t>佛山市已旭工程建设有限公司</t>
  </si>
  <si>
    <t>广东拓南建设工程有限公司</t>
  </si>
  <si>
    <t>河南追开建设工程有限公司</t>
  </si>
  <si>
    <t>广东金常来建设有限公司</t>
  </si>
  <si>
    <t>惠州市大恒建设工程咨询有限公司</t>
  </si>
  <si>
    <t>广东煊煜建设工程有限公司</t>
  </si>
  <si>
    <t>广东泰川建设有限公司</t>
  </si>
  <si>
    <t>东莞市磐固建设工程有限公司</t>
  </si>
  <si>
    <t>广东华盈建设集团有限公司</t>
  </si>
  <si>
    <t>广东金灿建设有限公司</t>
  </si>
  <si>
    <t>广东方和建设有限公司</t>
  </si>
  <si>
    <t>广东智齐建设有限公司</t>
  </si>
  <si>
    <t>兴宏泰建设（广东）有限公司</t>
  </si>
  <si>
    <t>中建日月辉(深圳)工程有限公司</t>
  </si>
  <si>
    <t>深圳市启恒建筑工程有限公司</t>
  </si>
  <si>
    <t>广东九潮建设有限公司</t>
  </si>
  <si>
    <t>广东恒富建设有限公司</t>
  </si>
  <si>
    <t>湖南瑞弘景观建设有限公司</t>
  </si>
  <si>
    <t>广东众弘建工有限公司</t>
  </si>
  <si>
    <t>东莞市盈泰建设工程有限公司</t>
  </si>
  <si>
    <t>广东诚富建设工程有限公司</t>
  </si>
  <si>
    <t>广东中塬建设工程有限公司</t>
  </si>
  <si>
    <t>东莞市三荣建设工程有限公司</t>
  </si>
  <si>
    <t>河南玖太建设工程有限公司</t>
  </si>
  <si>
    <t>广东专城建筑工程有限公司</t>
  </si>
  <si>
    <t>广东中御海建设工程有限公司</t>
  </si>
  <si>
    <t>重庆市迅途建设工程有限公司</t>
  </si>
  <si>
    <t>贵州禹鸿工程建设有限公司</t>
  </si>
  <si>
    <t>广东东亦建设工程有限公司</t>
  </si>
  <si>
    <t>广东雍盛建设工程有限公司</t>
  </si>
  <si>
    <t>广东城乡环境建设有限公司</t>
  </si>
  <si>
    <t>广东雄业建设工程有限公司</t>
  </si>
  <si>
    <t>浙江中佑建设有限公司</t>
  </si>
  <si>
    <t>广东星标建设工程有限公司</t>
  </si>
  <si>
    <t>广东润邦建设有限公司</t>
  </si>
  <si>
    <t>广东蔚远建设有限公司</t>
  </si>
  <si>
    <t>深圳市宇建源建设工程有限公司</t>
  </si>
  <si>
    <t>广东千尘建设有限公司</t>
  </si>
  <si>
    <t>东莞市兴广顺建设工程有限公司</t>
  </si>
  <si>
    <t>广东万腾建设工程有限公司</t>
  </si>
  <si>
    <t>广东筑奥建设集团有限公司</t>
  </si>
  <si>
    <t>广东百泓建设有限公司</t>
  </si>
  <si>
    <t>江西深亚环境建设有限公司</t>
  </si>
  <si>
    <t>东莞市东建建筑工程有限公司</t>
  </si>
  <si>
    <t>广东茂春建设集团有限公司</t>
  </si>
  <si>
    <t>广东万亨建设工程有限公司</t>
  </si>
  <si>
    <t>广东扬意建筑工程有限公司</t>
  </si>
  <si>
    <t>广东建业建设工程管理有限公司</t>
  </si>
  <si>
    <t>广东鸿润建设实业有限公司</t>
  </si>
  <si>
    <t>广东道衡建设工程有限公司</t>
  </si>
  <si>
    <t>广东楠柏建设工程有限公司</t>
  </si>
  <si>
    <t>广东旺盛建设工程有限公司</t>
  </si>
  <si>
    <t>广东富鑫建设集团有限公司</t>
  </si>
  <si>
    <t>深圳市骐坤建设工程有限公司</t>
  </si>
  <si>
    <t>广东楠通建设工程有限公司</t>
  </si>
  <si>
    <t>广东兴圣建设工程有限公司</t>
  </si>
  <si>
    <t>深圳市嘉景丰建筑工程有限公司</t>
  </si>
  <si>
    <t>深圳市伟标辉建设有限公司</t>
  </si>
  <si>
    <t>深圳东远智能建设工程有限公司</t>
  </si>
  <si>
    <t>深圳凯林建设工程有限公司</t>
  </si>
  <si>
    <t>福建省祥光建设工程有限公司</t>
  </si>
  <si>
    <t>广东承睿建设有限公司</t>
  </si>
  <si>
    <t>广东筑奥生态环境股份有限公司</t>
  </si>
  <si>
    <t>东莞市中尚建设工程有限公司</t>
  </si>
  <si>
    <t>深圳市安达业建设集团有限公司</t>
  </si>
  <si>
    <t>星河谷（茂名）建设工程有限公司</t>
  </si>
  <si>
    <t>四川锦控运造建筑工程有限公司</t>
  </si>
  <si>
    <t>中圳承邦（深圳）建设工程有限公司</t>
  </si>
  <si>
    <t>广东中立建设有限公司</t>
  </si>
  <si>
    <t>广东天天建设工程有限公司</t>
  </si>
  <si>
    <t>广东水木建设有限公司</t>
  </si>
  <si>
    <t>广东骏森建设工程有限公司</t>
  </si>
  <si>
    <t>深圳市坚胜建设工程有限公司</t>
  </si>
  <si>
    <t>粤府建工集团有限公司</t>
  </si>
  <si>
    <t>广东省丰顺县第二建筑工程公司</t>
  </si>
  <si>
    <t>广东金铭顺建设有限公司</t>
  </si>
  <si>
    <t>广东粤水建工有限公司</t>
  </si>
  <si>
    <t>深圳市瑞源达建设有限公司</t>
  </si>
  <si>
    <t>广东杰航建设工程有限公司</t>
  </si>
  <si>
    <t>广东中晋建设工程有限公司</t>
  </si>
  <si>
    <t>深圳市嘉锋交通设施有限公司</t>
  </si>
  <si>
    <t>广东耀恒建设工程有限公司</t>
  </si>
  <si>
    <t>广东湛硕建设工程有限公司</t>
  </si>
  <si>
    <t>深圳市裕隆昇建设工程有限公司</t>
  </si>
  <si>
    <t>广东正峰建设工程有限公司</t>
  </si>
  <si>
    <t>安徽中州建设工程有限公司</t>
  </si>
  <si>
    <t>广东鸿宇建设工程有限公司</t>
  </si>
  <si>
    <t>智泽工程技术有限公司</t>
  </si>
  <si>
    <t>广东新誉隆建设有限公司</t>
  </si>
  <si>
    <t>深圳市九良建设有限公司</t>
  </si>
  <si>
    <t>广东展华建设工程有限公司</t>
  </si>
  <si>
    <t>广东升裕建设工程有限公司</t>
  </si>
  <si>
    <t>深圳市盛隆达建设有限公司</t>
  </si>
  <si>
    <t>广东裕展恒洋建设工程有限公司</t>
  </si>
  <si>
    <t>中建河图建设有限公司</t>
  </si>
  <si>
    <t>广东潮宽建设有限公司</t>
  </si>
  <si>
    <t>深圳市屹鑫建设工程有限公司</t>
  </si>
  <si>
    <t>广东安成建设有限公司</t>
  </si>
  <si>
    <t>广东天兴建筑集团有限公司</t>
  </si>
  <si>
    <t>广州市天河建安建筑有限公司</t>
  </si>
  <si>
    <t>弘图控股集团有限公司</t>
  </si>
  <si>
    <t>广东湕森工程有限公司</t>
  </si>
  <si>
    <t>贵州锦裕鑫建设有限公司</t>
  </si>
  <si>
    <t>广东源盛建设工程有限公司</t>
  </si>
  <si>
    <t>广东至力建筑工程有限公司</t>
  </si>
  <si>
    <t>启业建设有限公司</t>
  </si>
  <si>
    <t>中城交建（深圳）建设有限公司</t>
  </si>
  <si>
    <t>深圳市乐和建设工程有限公司</t>
  </si>
  <si>
    <t>广东润达丰建设有限公司</t>
  </si>
  <si>
    <t>广东坤泰建设有限公司</t>
  </si>
  <si>
    <t>河南鼎义建设集团有限公司</t>
  </si>
  <si>
    <t>广东建凯建设有限公司</t>
  </si>
  <si>
    <t>广德润和建设有限公司</t>
  </si>
  <si>
    <t>广东宏吉建设有限公司</t>
  </si>
  <si>
    <t>东莞市腾辉建设工程有限公司</t>
  </si>
  <si>
    <t>广东盈发建筑工程有限公司</t>
  </si>
  <si>
    <t>广东高达建设工程有限公司</t>
  </si>
  <si>
    <t>河南汴垦建设工程有限公司</t>
  </si>
  <si>
    <t>深圳千里马装饰集团有限公司</t>
  </si>
  <si>
    <t>广东德茂建设工程有限公司</t>
  </si>
  <si>
    <t>广东水霖建设有限公司</t>
  </si>
  <si>
    <t>广东信丰源建设有限公司</t>
  </si>
  <si>
    <t>广东和霖建设工程有限公司</t>
  </si>
  <si>
    <t>广东东泽建设有限公司</t>
  </si>
  <si>
    <t>广东雍和建设有限公司</t>
  </si>
  <si>
    <t>深圳市百润建设有限公司</t>
  </si>
  <si>
    <t>四川中洋建兴建设工程有限公司</t>
  </si>
  <si>
    <t>广东强华昇顺建筑工程有限公司</t>
  </si>
  <si>
    <t>贵州高胜工程建设有限公司</t>
  </si>
  <si>
    <t>广东青林建设有限公司</t>
  </si>
  <si>
    <t>广东中誉建投科技有限公司</t>
  </si>
  <si>
    <t>广东伟创建设有限公司</t>
  </si>
  <si>
    <t>深圳市华艺阳光建设科技集团有限公司</t>
  </si>
  <si>
    <t>广东中翊建设工程有限公司</t>
  </si>
  <si>
    <t>深圳市天惠建筑工程有限公司</t>
  </si>
  <si>
    <t>深圳市金万祥建筑工程有限公司</t>
  </si>
  <si>
    <t>广东乾鼎建设有限公司</t>
  </si>
  <si>
    <t>深圳市双润建安工程有限公司</t>
  </si>
  <si>
    <t>深圳市铭胜建设有限公司</t>
  </si>
  <si>
    <t>四川祥欣建筑工程有限公司</t>
  </si>
  <si>
    <t>福建省东联建筑工程有限公司</t>
  </si>
  <si>
    <t>广东恒实建设集团有限公司</t>
  </si>
  <si>
    <t>广东桂森建设有限公司</t>
  </si>
  <si>
    <t>广东明龙建设有限公司</t>
  </si>
  <si>
    <t>深圳市宝源洲建筑工程有限公司</t>
  </si>
  <si>
    <t>广东实建建设集团有限公司</t>
  </si>
  <si>
    <t>广东中梁建设有限公司</t>
  </si>
  <si>
    <t>广州市中谦建设工程有限公司</t>
  </si>
  <si>
    <t>广东齐益建设工程有限公司</t>
  </si>
  <si>
    <t>广东茂华建设工程有限公司</t>
  </si>
  <si>
    <t>广州三凤建筑工程有限公司</t>
  </si>
  <si>
    <t>广东玖江工程项目管理有限公司</t>
  </si>
  <si>
    <t>河南筑振建设有限公司</t>
  </si>
  <si>
    <t>广东浩润建设工程有限公司</t>
  </si>
  <si>
    <t>广东宏邦建设集团有限公司</t>
  </si>
  <si>
    <t>新鸿力建设有限公司</t>
  </si>
  <si>
    <t>惠州市金瑞市政工程有限公司</t>
  </si>
  <si>
    <t>江门市溢利建设发展有限公司</t>
  </si>
  <si>
    <t>广东顺鹏建设工程有限公司</t>
  </si>
  <si>
    <t>深圳市泓毅建设集团有限公司</t>
  </si>
  <si>
    <t>广东鸿煊建设工程有限公司</t>
  </si>
  <si>
    <t>广东国轩建设工程有限公司</t>
  </si>
  <si>
    <t>浙江振杭建设工程有限公司</t>
  </si>
  <si>
    <t>广东富华盛建设工程有限公司</t>
  </si>
  <si>
    <t>广东格立德建设工程有限公司</t>
  </si>
  <si>
    <t>广东田业建设有限公司</t>
  </si>
  <si>
    <t>广东盛磊建设工程有限公司</t>
  </si>
  <si>
    <t>江西贤聚建设工程有限公司</t>
  </si>
  <si>
    <t>深圳市俊宏业建筑工程有限公司</t>
  </si>
  <si>
    <t>东莞市金建达建筑有限公司</t>
  </si>
  <si>
    <t>广东穗鑫建设工程有限公司</t>
  </si>
  <si>
    <t>广东吉成建设有限公司</t>
  </si>
  <si>
    <t>广东深安建设工程有限公司</t>
  </si>
  <si>
    <t>广东中潮粤建筑工程有限公司</t>
  </si>
  <si>
    <t>深圳市泽丰源建筑工程有限公司</t>
  </si>
  <si>
    <t>安徽伟铭园林古建有限公司</t>
  </si>
  <si>
    <t>鸿熙建设集团有限公司</t>
  </si>
  <si>
    <t>深圳市名鹏建筑工程有限公司</t>
  </si>
  <si>
    <t>广东裕盛达建设有限公司</t>
  </si>
  <si>
    <t>广东广衍建设有限公司</t>
  </si>
  <si>
    <t>广东昊晟建设工程有限公司</t>
  </si>
  <si>
    <t>深圳建兆建设工程有限公司</t>
  </si>
  <si>
    <t>四川中董建设工程有限公司</t>
  </si>
  <si>
    <t>广东润天建设有限公司</t>
  </si>
  <si>
    <t>广东新岳建设工程有限公司</t>
  </si>
  <si>
    <t>河南潞扬建设工程有限公司</t>
  </si>
  <si>
    <t>河北腾轩建筑工程有限公司</t>
  </si>
  <si>
    <t>河源市恒辉路桥建设有限公司</t>
  </si>
  <si>
    <t>广东溢富建设工程有限公司</t>
  </si>
  <si>
    <t>天逸建设集团有限公司</t>
  </si>
  <si>
    <t>广东中恒基业建设有限公司</t>
  </si>
  <si>
    <t>四川江彩建设集团有限公司</t>
  </si>
  <si>
    <t>东莞市水电建筑安装工程有限公司</t>
  </si>
  <si>
    <t>深圳市达立建设有限公司</t>
  </si>
  <si>
    <t>深圳市广富源建设工程有限公司</t>
  </si>
  <si>
    <t>广东晨锐建设有限公司</t>
  </si>
  <si>
    <t>东莞市益鼎建设工程有限公司</t>
  </si>
  <si>
    <t>广东金乔建设集团有限公司</t>
  </si>
  <si>
    <t>广东乐华建设工程有限公司</t>
  </si>
  <si>
    <t>广东粤创建设有限公司</t>
  </si>
  <si>
    <t>广东合盛建筑工程有限公司</t>
  </si>
  <si>
    <t>福建泰烨建设有限公司</t>
  </si>
  <si>
    <t>广东竣晨建设有限公司</t>
  </si>
  <si>
    <t>天蓝建设有限公司</t>
  </si>
  <si>
    <t>林竣建设有限公司</t>
  </si>
  <si>
    <t>中耀建设（福建）有限公司</t>
  </si>
  <si>
    <t>广东文泓建筑集团有限公司</t>
  </si>
  <si>
    <t>广州市远源建筑工程有限公司</t>
  </si>
  <si>
    <t>广东海勤建设有限公司</t>
  </si>
  <si>
    <t>湖南丰泰建设工程有限公司</t>
  </si>
  <si>
    <t>广东禹固建筑工程有限公司</t>
  </si>
  <si>
    <t>华铨建设有限公司</t>
  </si>
  <si>
    <t>深圳市鹏洁市政工程有限公司</t>
  </si>
  <si>
    <t>广东汇诚建设工程有限公司</t>
  </si>
  <si>
    <t>广东雅园建设有限公司</t>
  </si>
  <si>
    <t>深圳市世广厦建筑工程有限公司</t>
  </si>
  <si>
    <t>安徽方瑞建设工程有限公司</t>
  </si>
  <si>
    <t>深圳市润泰建设工程有限公司</t>
  </si>
  <si>
    <t>深圳市宏运达建筑工程有限公司</t>
  </si>
  <si>
    <t>深圳市广晋建设有限公司</t>
  </si>
  <si>
    <t>广东明晔建设工程有限公司</t>
  </si>
  <si>
    <t>安徽环旭科技有限公司</t>
  </si>
  <si>
    <t>广东高翔建设有限公司</t>
  </si>
  <si>
    <t>中巨(广东)建设有限公司</t>
  </si>
  <si>
    <t>安徽如路建设工程有限公司</t>
  </si>
  <si>
    <t>广东兴吉建设工程有限公司</t>
  </si>
  <si>
    <t>广东祥瀚建设工程有限公司</t>
  </si>
  <si>
    <t>东莞市新鸿达装饰工程有限公司</t>
  </si>
  <si>
    <t>安徽朝侠建筑工程有限公司</t>
  </si>
  <si>
    <t>中闽大洋建设集团有限公司</t>
  </si>
  <si>
    <t>深圳市泓创智造建设科技集团有限公司</t>
  </si>
  <si>
    <t>广东万昌建设工程有限公司</t>
  </si>
  <si>
    <t>广东碧磊建筑工程有限公司</t>
  </si>
  <si>
    <t>广东天恒工程有限公司</t>
  </si>
  <si>
    <t>广东金雨德建设工程有限公司</t>
  </si>
  <si>
    <t>昊航建工集团有限公司</t>
  </si>
  <si>
    <t>广东光亮建设工程有限公司</t>
  </si>
  <si>
    <t>广东鑫筑建设工程有限公司</t>
  </si>
  <si>
    <t>广东捷乐建筑工程有限公司</t>
  </si>
  <si>
    <t>广东上谷建设工程有限公司</t>
  </si>
  <si>
    <t>广东东照建设有限公司</t>
  </si>
  <si>
    <t>广东广茂建设工程有限公司</t>
  </si>
  <si>
    <t>广东尚洋建设有限公司</t>
  </si>
  <si>
    <t>广州弘兴德建设工程有限公司</t>
  </si>
  <si>
    <t>深圳市盛亮建设工程有限公司</t>
  </si>
  <si>
    <t>广东九鹰建设有限公司</t>
  </si>
  <si>
    <t>东莞市鼎尚建设工程有限公司</t>
  </si>
  <si>
    <t>深圳创昇建设实业有限公司</t>
  </si>
  <si>
    <t>广东众班建设有限公司</t>
  </si>
  <si>
    <t>广东嘉宸建筑有限公司</t>
  </si>
  <si>
    <t>深圳市晋安建设工程有限公司</t>
  </si>
  <si>
    <t>鸿茂建设集团有限公司</t>
  </si>
  <si>
    <t>深圳市名胜建设有限公司</t>
  </si>
  <si>
    <t>河源市五方建设工程有限公司</t>
  </si>
  <si>
    <t>深圳市中深集信建设有限公司</t>
  </si>
  <si>
    <t>深圳市榕大建设工程有限公司</t>
  </si>
  <si>
    <t>广东基宏建设工程有限公司</t>
  </si>
  <si>
    <t>广东领军建筑工程有限公司</t>
  </si>
  <si>
    <t>东莞市诚信建筑工程有限公司</t>
  </si>
  <si>
    <t>深圳市卓航装饰工程有限公司</t>
  </si>
  <si>
    <t>广东华盛源建设有限公司</t>
  </si>
  <si>
    <t>深圳市粤城建设工程有限公司</t>
  </si>
  <si>
    <t>广东万塔建设工程有限公司</t>
  </si>
  <si>
    <t>厦门安能建设有限公司</t>
  </si>
  <si>
    <t>广东灿佳建设工程有限公司</t>
  </si>
  <si>
    <t>广东荣潮拓展建设有限公司</t>
  </si>
  <si>
    <t>四川创瑞佳建设工程有限公司</t>
  </si>
  <si>
    <t>深圳市众基建设发展有限公司</t>
  </si>
  <si>
    <t>湖南省直建筑安装工程有限公司</t>
  </si>
  <si>
    <t>广东弘元建设工程有限公司</t>
  </si>
  <si>
    <t>福建万豪骏汇建设工程有限公司</t>
  </si>
  <si>
    <t>广东五州建设工程有限公司</t>
  </si>
  <si>
    <t>中山市兴建建设有限公司</t>
  </si>
  <si>
    <t>广东烽煌建设工程有限公司</t>
  </si>
  <si>
    <t>鑫海建工集团有限公司</t>
  </si>
  <si>
    <t>深圳市中景盛建筑工程有限公司</t>
  </si>
  <si>
    <t>深圳市华星建设工程有限公司</t>
  </si>
  <si>
    <t>中佳(广东)发展有限公司</t>
  </si>
  <si>
    <t>广东众盛建设工程有限公司</t>
  </si>
  <si>
    <t>深圳市启粤建筑工程有限公司</t>
  </si>
  <si>
    <t>阳江市恩泰建筑工程有限公司</t>
  </si>
  <si>
    <t>广东丰伟建设有限公司</t>
  </si>
  <si>
    <t>广东腾荣建筑工程有限公司</t>
  </si>
  <si>
    <t>深圳楚晖建设工程有限公司</t>
  </si>
  <si>
    <t>深圳金广源建设有限公司</t>
  </si>
  <si>
    <t>深圳市佳泰业建设有限公司</t>
  </si>
  <si>
    <t>深圳市忠德市政工程有限公司</t>
  </si>
  <si>
    <t>联旺工程建设有限公司</t>
  </si>
  <si>
    <t>众盛（广东）建设有限公司</t>
  </si>
  <si>
    <t>广东骏业建设有限公司</t>
  </si>
  <si>
    <t>中路隧（贵安新区）建设有限公司</t>
  </si>
  <si>
    <t>深圳坤宏建设有限公司</t>
  </si>
  <si>
    <t>广东百景生态建设有限公司</t>
  </si>
  <si>
    <t>广东广煜建设工程有限公司</t>
  </si>
  <si>
    <t>广东恒源建设集团有限公司</t>
  </si>
  <si>
    <t>广东腾程建设工程有限公司</t>
  </si>
  <si>
    <t>广东晨煜建设有限公司</t>
  </si>
  <si>
    <t>深圳市中弘建设工程有限公司</t>
  </si>
  <si>
    <t>深圳市国豪建设工程有限公司</t>
  </si>
  <si>
    <t>陕西中庚建设集团有限公司</t>
  </si>
  <si>
    <t>中山市进捷建设工程有限公司</t>
  </si>
  <si>
    <t>广东凌泷建设工程有限公司</t>
  </si>
  <si>
    <t>深圳兴泉建设有限公司</t>
  </si>
  <si>
    <t>广东善筑建设工程有限公司</t>
  </si>
  <si>
    <t>广东亨晟建设有限公司</t>
  </si>
  <si>
    <t>福建森焱建设有限公司</t>
  </si>
  <si>
    <t>河南省康胜建设工程有限公司</t>
  </si>
  <si>
    <t>福建省永益晟建设工程有限公司</t>
  </si>
  <si>
    <t>深圳建中路桥工程有限公司</t>
  </si>
  <si>
    <t>广东睿安建设有限公司</t>
  </si>
  <si>
    <t>广东东闽建设工程有限公司</t>
  </si>
  <si>
    <t>广东中德鸿伟建设有限公司</t>
  </si>
  <si>
    <t>深圳市伟鹏工程建设有限公司</t>
  </si>
  <si>
    <t>广东思翰建设工程有限公司</t>
  </si>
  <si>
    <t>深圳铭泰达建设有限公司</t>
  </si>
  <si>
    <t>东莞现代建设有限公司</t>
  </si>
  <si>
    <t>福建昱瑞建设工程有限公司</t>
  </si>
  <si>
    <t>中建鹏城建设（惠州）有限公司</t>
  </si>
  <si>
    <t>广东建安市政工程有限公司</t>
  </si>
  <si>
    <t>广东三兄建造有限公司</t>
  </si>
  <si>
    <t>深圳市诚信鸿建设工程有限公司</t>
  </si>
  <si>
    <t>河源市水利水电工程有限公司</t>
  </si>
  <si>
    <t>贵州锦辰建设工程有限公司</t>
  </si>
  <si>
    <t>广东特建建设工程有限公司</t>
  </si>
  <si>
    <t>四川上和祥瑞建设工程有限公司</t>
  </si>
  <si>
    <t>协安建设（广东）有限公司</t>
  </si>
  <si>
    <t>广东金达建筑工程有限公司</t>
  </si>
  <si>
    <t>广东粤吉市政建设工程有限公司</t>
  </si>
  <si>
    <t>中水投（广东）建设有限公司</t>
  </si>
  <si>
    <t>深圳市万隆达建设工程有限公司</t>
  </si>
  <si>
    <t>深圳市嘉闰州生态建工有限公司</t>
  </si>
  <si>
    <t>广东伟誉建筑工程有限公司</t>
  </si>
  <si>
    <t>广东永信时代建筑工程有限公司</t>
  </si>
  <si>
    <t>东莞市百越建设有限公司</t>
  </si>
  <si>
    <t>湖北嘉园建设有限公司</t>
  </si>
  <si>
    <t>广东华罡建设工程有限公司</t>
  </si>
  <si>
    <t>广东荣源建设工程有限公司</t>
  </si>
  <si>
    <t>广东十七人建设工程有限公司</t>
  </si>
  <si>
    <t>广东兴煌建设工程有限公司</t>
  </si>
  <si>
    <t>广东中宏海建设有限公司</t>
  </si>
  <si>
    <t>广东锦鹏建设工程有限公司</t>
  </si>
  <si>
    <t>广东东和建设有限公司</t>
  </si>
  <si>
    <t>广州市卓爵建筑工程有限公司</t>
  </si>
  <si>
    <t>河源市水工建筑工程有限公司</t>
  </si>
  <si>
    <t>广东新亨建设工程有限公司</t>
  </si>
  <si>
    <t>广东鸿兴裕建设工程有限公司</t>
  </si>
  <si>
    <t>广东标鼎建设工程有限公司</t>
  </si>
  <si>
    <t>广东大吾建工有限公司</t>
  </si>
  <si>
    <t>广东骏基建设有限公司</t>
  </si>
  <si>
    <t>泓源建工（深圳）集团有限公司</t>
  </si>
  <si>
    <t>广东楚林建设有限公司</t>
  </si>
  <si>
    <t>广东荣和建设工程有限公司</t>
  </si>
  <si>
    <t>深圳市众鑫城建设工程有限公司</t>
  </si>
  <si>
    <t>深圳市超卓建设管理集团有限公司</t>
  </si>
  <si>
    <t>广州和宜工程有限公司</t>
  </si>
  <si>
    <t>海南隆昌建筑工程有限公司</t>
  </si>
  <si>
    <t>广州市骏烨建筑工程有限公司</t>
  </si>
  <si>
    <t>珠海市长洲建设工程有限公司</t>
  </si>
  <si>
    <t>广东振河建设工程有限公司</t>
  </si>
  <si>
    <t>广东旭翔建筑安装工程有限公司</t>
  </si>
  <si>
    <t>深圳市德伟建设有限公司</t>
  </si>
  <si>
    <t>广东浪涛建设工程有限公司</t>
  </si>
  <si>
    <t>广东恒基隆建设有限公司</t>
  </si>
  <si>
    <t>贵州省公建投资控股有限公司</t>
  </si>
  <si>
    <t>广东坚源建设工程有限公司</t>
  </si>
  <si>
    <t>广东腾大建设集团有限公司</t>
  </si>
  <si>
    <t>林耘建设有限公司</t>
  </si>
  <si>
    <t>广东英祥建设工程有限公司</t>
  </si>
  <si>
    <t>河源市达强水电建设有限公司</t>
  </si>
  <si>
    <t>广东福永建设工程有限公司</t>
  </si>
  <si>
    <t>韶关市鼎韶建筑工程有限公司</t>
  </si>
  <si>
    <t>广东天寻建设有限公司</t>
  </si>
  <si>
    <t>深圳市泰源佳建设工程有限公司</t>
  </si>
  <si>
    <t>广东元光建设有限公司</t>
  </si>
  <si>
    <t>河南武天建设工程有限公司</t>
  </si>
  <si>
    <t>广东智慧建设项目管理有限公司</t>
  </si>
  <si>
    <t>广东玄华建设有限公司</t>
  </si>
  <si>
    <t>广州市海承建设工程有限公司</t>
  </si>
  <si>
    <t>广东赛众建设有限公司</t>
  </si>
  <si>
    <t>广东俞成建设工程有限公司</t>
  </si>
  <si>
    <t>广东禾新建设工程有限公司</t>
  </si>
  <si>
    <t>广东上鸿建设有限公司</t>
  </si>
  <si>
    <t>广东中筑建设工程有限公司</t>
  </si>
  <si>
    <t>深圳华安达建设集团有限公司</t>
  </si>
  <si>
    <t>深圳市欣和建设工程有限公司</t>
  </si>
  <si>
    <t>广东盛德发展建设有限公司</t>
  </si>
  <si>
    <t>广东耀华建设有限公司</t>
  </si>
  <si>
    <t>深圳维泰建设集团有限公司</t>
  </si>
  <si>
    <t>福建省东升鸿工程建设有限公司</t>
  </si>
  <si>
    <t>广东侨福建设有限公司</t>
  </si>
  <si>
    <t>广西宏发建筑集团有限公司</t>
  </si>
  <si>
    <t>广东裕达智能科技有限公司</t>
  </si>
  <si>
    <t>广东莞建建设工程有限公司</t>
  </si>
  <si>
    <t>广东裕仁生态建设有限公司</t>
  </si>
  <si>
    <t>广东利基建设工程有限公司</t>
  </si>
  <si>
    <t>深圳市彬绿园林有限公司</t>
  </si>
  <si>
    <t>广东鸿福城建设有限公司</t>
  </si>
  <si>
    <t>东莞市天祥建设工程有限公司</t>
  </si>
  <si>
    <t>广东恒安建设工程有限公司</t>
  </si>
  <si>
    <t>河南酬安建设工程有限公司</t>
  </si>
  <si>
    <t>广东鼎顺建设集团有限公司</t>
  </si>
  <si>
    <t>泰惠建设（广东）有限公司</t>
  </si>
  <si>
    <t>恒炬达建设有限公司</t>
  </si>
  <si>
    <t>广东中汇鼎建设有限公司</t>
  </si>
  <si>
    <t>广州市庆和源建设有限公司</t>
  </si>
  <si>
    <t>广东巴一建设有限公司</t>
  </si>
  <si>
    <t>广东明坤建设工程有限公司</t>
  </si>
  <si>
    <t>广东一中建筑工程有限公司</t>
  </si>
  <si>
    <t>广州弘锭工程建筑集团有限公司</t>
  </si>
  <si>
    <t>广东东冠建设工程有限公司</t>
  </si>
  <si>
    <t>深圳市安信建设工程有限公司</t>
  </si>
  <si>
    <t>广东和裕建设工程有限公司</t>
  </si>
  <si>
    <t>广东广新建设发展有限公司</t>
  </si>
  <si>
    <t>广东长利建设有限公司</t>
  </si>
  <si>
    <t>广州铭珩建筑科技有限公司</t>
  </si>
  <si>
    <t>深圳市东部城建设工程有限公司</t>
  </si>
  <si>
    <t>广东中升建筑工程有限公司</t>
  </si>
  <si>
    <t>深圳市川和建设有限公司</t>
  </si>
  <si>
    <t>广东泓旺建设工程有限公司</t>
  </si>
  <si>
    <t>林邦建设有限公司</t>
  </si>
  <si>
    <t>江西聚源建设工程有限公司</t>
  </si>
  <si>
    <t>广东诺承建设工程有限公司</t>
  </si>
  <si>
    <t>广东佳大建设工程有限公司</t>
  </si>
  <si>
    <t>广东鑫方源建设工程有限公司</t>
  </si>
  <si>
    <t>广东御冠建设有限公司</t>
  </si>
  <si>
    <t>福建省佳瑞源建设发展有限公司</t>
  </si>
  <si>
    <t>广东易阳建设工程有限公司</t>
  </si>
  <si>
    <t>中建汇恒建设（深圳）有限公司</t>
  </si>
  <si>
    <t>广东昊耀建设工程有限公司</t>
  </si>
  <si>
    <t>浩宸建设科技股份有限公司</t>
  </si>
  <si>
    <t>广东一号港航建设有限公司</t>
  </si>
  <si>
    <t>广州市华汕建设工程有限公司</t>
  </si>
  <si>
    <t>广东尚赢建设有限公司</t>
  </si>
  <si>
    <t>广东方弘建设有限公司</t>
  </si>
  <si>
    <t>贵州鑫黔加建设工程有限公司</t>
  </si>
  <si>
    <t>东莞市塘厦建筑工程有限公司</t>
  </si>
  <si>
    <t>广东建锐建设有限公司</t>
  </si>
  <si>
    <t>深圳市越升建筑集团有限公司</t>
  </si>
  <si>
    <t>江西力源水电工程有限公司</t>
  </si>
  <si>
    <t>优跃建工（深圳）有限公司</t>
  </si>
  <si>
    <t>四川湘德建设工程有限公司</t>
  </si>
  <si>
    <t>广东金顺建设工程有限公司</t>
  </si>
  <si>
    <t>贵州万威建筑有限公司</t>
  </si>
  <si>
    <t>深圳市冠荣建设工程有限公司</t>
  </si>
  <si>
    <t>东莞市龙源建设工程有限公司</t>
  </si>
  <si>
    <t>广东枫烨建设工程有限公司</t>
  </si>
  <si>
    <t>广东喆创建设发展有限公司</t>
  </si>
  <si>
    <t>深圳市麒峰建筑工程有限公司</t>
  </si>
  <si>
    <t>广东兆瑞建设工程有限公司</t>
  </si>
  <si>
    <t>东莞市晟立建设工程有限公司</t>
  </si>
  <si>
    <t>江西临川四梦建设工程有限公司</t>
  </si>
  <si>
    <t>广东丰利建设有限公司</t>
  </si>
  <si>
    <t>乐昌市锐丰建设工程有限公司</t>
  </si>
  <si>
    <t>深圳市东门建设有限公司</t>
  </si>
  <si>
    <t>深圳市中鹏建设集团有限公司</t>
  </si>
  <si>
    <t>广东万里通建设工程有限公司</t>
  </si>
  <si>
    <t>河南泽洲建设有限公司</t>
  </si>
  <si>
    <t>广东盛锋建设工程有限公司</t>
  </si>
  <si>
    <t>广东源丰建设工程集团有限公司</t>
  </si>
  <si>
    <t>湖南尼塔建设发展股份有限公司</t>
  </si>
  <si>
    <t>四川蓉诚兴业建筑工程有限公司</t>
  </si>
  <si>
    <t>合景智慧建设（广东）有限公司</t>
  </si>
  <si>
    <t>广东广建建工集团有限公司</t>
  </si>
  <si>
    <t>广东富皇建设集团有限公司</t>
  </si>
  <si>
    <t>广东省中勤建筑集团有限公司</t>
  </si>
  <si>
    <t>广东协盛实业有限公司</t>
  </si>
  <si>
    <t>广东加丰建设有限公司</t>
  </si>
  <si>
    <t>鹏志建设（广东）有限公司</t>
  </si>
  <si>
    <t>广东锐阳建设工程有限公司</t>
  </si>
  <si>
    <t>广东胜洋建设有限公司</t>
  </si>
  <si>
    <t>广东顺裕建设有限公司</t>
  </si>
  <si>
    <t>深圳建安建筑装饰集团有限公司</t>
  </si>
  <si>
    <t>桂林灯火建设管理有限公司</t>
  </si>
  <si>
    <t>广东城运建设有限公司</t>
  </si>
  <si>
    <t>珠海市东发建设有限公司</t>
  </si>
  <si>
    <t>中长建设工程有限公司</t>
  </si>
  <si>
    <t>深圳宝田建设集团有限公司</t>
  </si>
  <si>
    <t>广东路顺建设工程有限公司</t>
  </si>
  <si>
    <t>广东盛元建设工程有限公司</t>
  </si>
  <si>
    <t>陕西锦田旺建设工程有限公司</t>
  </si>
  <si>
    <t>深圳市金海建筑工程有限公司</t>
  </si>
  <si>
    <t>广东磐源建设有限公司</t>
  </si>
  <si>
    <t>广东振铭建设有限公司</t>
  </si>
  <si>
    <t>广东韶城建设工程有限公司</t>
  </si>
  <si>
    <t>广东益昊建筑工程有限公司</t>
  </si>
  <si>
    <t>潮州市建筑安装总公司</t>
  </si>
  <si>
    <t>广东蔚涞路桥工程有限公司</t>
  </si>
  <si>
    <t>广东东体建设有限公司</t>
  </si>
  <si>
    <t>深圳市宏胜隆建设工程有限公司</t>
  </si>
  <si>
    <t>广东浩贤建设工程有限公司</t>
  </si>
  <si>
    <t>广东润亚建设有限公司</t>
  </si>
  <si>
    <t>东莞市鸿乐建设有限公司</t>
  </si>
  <si>
    <t>广东森大环保工程有限公司</t>
  </si>
  <si>
    <t>深圳市三溪园林有限公司</t>
  </si>
  <si>
    <t>深圳市华鹏工程建设有限公司</t>
  </si>
  <si>
    <t>深圳市灿阳建设集团有限公司</t>
  </si>
  <si>
    <t>广东恒垚建设工程有限公司</t>
  </si>
  <si>
    <t>四川天云汇工程管理有限公司</t>
  </si>
  <si>
    <t>广东三丰建设（集团）有限公司</t>
  </si>
  <si>
    <t>广东粤辉建设工程有限公司</t>
  </si>
  <si>
    <t>东莞市华杰建设工程有限公司</t>
  </si>
  <si>
    <t>福建汇欣华业建工有限公司</t>
  </si>
  <si>
    <t>广东焦点建设工程有限公司</t>
  </si>
  <si>
    <t>广东豪源建设有限公司</t>
  </si>
  <si>
    <t>台州广途建设有限公司</t>
  </si>
  <si>
    <t>广东源联建设有限公司</t>
  </si>
  <si>
    <t>广东三宏建设工程有限公司</t>
  </si>
  <si>
    <t>广东豪骏建设工程有限公司</t>
  </si>
  <si>
    <t>福建省启荣建设工程有限公司</t>
  </si>
  <si>
    <t>东莞市中赫建筑工程有限公司</t>
  </si>
  <si>
    <t>甘洛祥瑞建筑工程有限公司</t>
  </si>
  <si>
    <t>惠州市峻云建筑工程有限公司</t>
  </si>
  <si>
    <t>广东喜帆建设工程有限公司</t>
  </si>
  <si>
    <t>河南筑丰建设发展有限公司</t>
  </si>
  <si>
    <t>安徽燕宁建筑工程有限公司</t>
  </si>
  <si>
    <t>深圳市享泰建筑工程有限公司</t>
  </si>
  <si>
    <t>东莞鼎名建设工程有限公司</t>
  </si>
  <si>
    <t>广东楷锋建筑工程有限公司</t>
  </si>
  <si>
    <t>广东金固建设工程有限公司</t>
  </si>
  <si>
    <t>深圳市中深畅丰建筑有限公司</t>
  </si>
  <si>
    <t>阳江市阳东建工劳务有限公司</t>
  </si>
  <si>
    <t>东莞市华粤土木工程有限公司</t>
  </si>
  <si>
    <t>广东莞磊建设工程有限公司</t>
  </si>
  <si>
    <t>珠海信能建设工程有限公司</t>
  </si>
  <si>
    <t>广东远铭建设工程有限公司</t>
  </si>
  <si>
    <t>星辰利源水利水电工程有限公司</t>
  </si>
  <si>
    <t>广东万运建设有限公司</t>
  </si>
  <si>
    <t>广东浩枫建设有限公司</t>
  </si>
  <si>
    <t>广东茂阳建设工程有限公司</t>
  </si>
  <si>
    <t>广西晟润建设工程有限公司</t>
  </si>
  <si>
    <t>广东省华祥水利水电工程有限公司</t>
  </si>
  <si>
    <t>广东鑫实建筑工程有限公司</t>
  </si>
  <si>
    <t>广东森裕建设有限公司</t>
  </si>
  <si>
    <t>深圳市伟兴业建设有限公司</t>
  </si>
  <si>
    <t>广州市世博建筑工程有限公司</t>
  </si>
  <si>
    <t>广东富城建设工程有限公司</t>
  </si>
  <si>
    <t>广东烨烁建设工程有限公司</t>
  </si>
  <si>
    <t>东莞市兴粤建设工程有限公司</t>
  </si>
  <si>
    <t>深圳市镒辉建筑工程有限公司</t>
  </si>
  <si>
    <t>广东新可宇建设集团有限公司</t>
  </si>
  <si>
    <t>中山市友骏建筑工程有限公司</t>
  </si>
  <si>
    <t>广东致成建设有限公司</t>
  </si>
  <si>
    <t>广东越峰建设工程有限公司</t>
  </si>
  <si>
    <t>湖南润科生态建设有限公司</t>
  </si>
  <si>
    <t>东莞华盛达建设工程有限公司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</si>
</sst>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  <numFmt numFmtId="178" formatCode="0.0_ "/>
    <numFmt numFmtId="179" formatCode="0.00_);[Red]\(0.00\)"/>
    <numFmt numFmtId="180" formatCode="#,##0.00_);[Red]\(#,##0.00\)"/>
    <numFmt numFmtId="181" formatCode="0.000000000000000_ "/>
    <numFmt numFmtId="182" formatCode="#,##0.00_ "/>
  </numFmts>
  <fonts count="36">
    <font>
      <sz val="11"/>
      <color indexed="8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</font>
    <font>
      <b/>
      <sz val="12"/>
      <name val="宋体"/>
      <charset val="134"/>
    </font>
    <font>
      <b/>
      <sz val="22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Times New Roman"/>
      <charset val="134"/>
    </font>
    <font>
      <sz val="11"/>
      <color indexed="8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Border="0" applyAlignment="0" applyProtection="0">
      <alignment vertical="center"/>
    </xf>
  </cellStyleXfs>
  <cellXfs count="106">
    <xf numFmtId="0" fontId="0" fillId="0" borderId="0" xfId="0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NumberFormat="1" applyFont="1" applyFill="1" applyBorder="1" applyAlignment="1"/>
    <xf numFmtId="0" fontId="3" fillId="0" borderId="0" xfId="49" applyFont="1" applyFill="1">
      <alignment vertical="center"/>
    </xf>
    <xf numFmtId="0" fontId="3" fillId="0" borderId="0" xfId="49" applyFont="1" applyFill="1" applyAlignment="1">
      <alignment horizontal="center" vertical="center" wrapText="1"/>
    </xf>
    <xf numFmtId="49" fontId="0" fillId="0" borderId="0" xfId="49" applyNumberFormat="1" applyFont="1" applyFill="1" applyAlignment="1">
      <alignment horizontal="center" vertical="center" wrapText="1"/>
    </xf>
    <xf numFmtId="49" fontId="4" fillId="0" borderId="0" xfId="49" applyNumberFormat="1" applyFont="1" applyFill="1" applyAlignment="1">
      <alignment horizontal="center" vertical="center" wrapText="1"/>
    </xf>
    <xf numFmtId="0" fontId="0" fillId="2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6" fillId="0" borderId="1" xfId="50" applyFill="1" applyBorder="1" applyAlignment="1">
      <alignment horizontal="center" vertical="center"/>
    </xf>
    <xf numFmtId="0" fontId="6" fillId="0" borderId="1" xfId="50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10" fontId="7" fillId="0" borderId="1" xfId="3" applyNumberFormat="1" applyFont="1" applyBorder="1" applyAlignment="1" applyProtection="1">
      <alignment horizontal="center" vertical="center" wrapText="1"/>
    </xf>
    <xf numFmtId="10" fontId="7" fillId="0" borderId="1" xfId="3" applyNumberFormat="1" applyFont="1" applyFill="1" applyBorder="1" applyAlignment="1" applyProtection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  <xf numFmtId="178" fontId="7" fillId="0" borderId="1" xfId="50" applyNumberFormat="1" applyFont="1" applyFill="1" applyBorder="1" applyAlignment="1">
      <alignment horizontal="center" vertical="center" wrapText="1"/>
    </xf>
    <xf numFmtId="49" fontId="6" fillId="0" borderId="1" xfId="49" applyNumberFormat="1" applyFill="1" applyBorder="1" applyAlignment="1">
      <alignment horizontal="center" vertical="center" wrapText="1"/>
    </xf>
    <xf numFmtId="49" fontId="6" fillId="0" borderId="2" xfId="49" applyNumberFormat="1" applyFill="1" applyBorder="1" applyAlignment="1">
      <alignment horizontal="center" vertical="center" wrapText="1"/>
    </xf>
    <xf numFmtId="49" fontId="6" fillId="0" borderId="3" xfId="49" applyNumberForma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49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2" fontId="6" fillId="0" borderId="1" xfId="5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49" fontId="0" fillId="0" borderId="0" xfId="49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9" fontId="0" fillId="2" borderId="0" xfId="0" applyNumberFormat="1" applyFill="1" applyAlignment="1">
      <alignment horizontal="center" vertical="center" wrapText="1"/>
    </xf>
    <xf numFmtId="180" fontId="0" fillId="2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179" fontId="10" fillId="0" borderId="2" xfId="0" applyNumberFormat="1" applyFont="1" applyFill="1" applyBorder="1" applyAlignment="1">
      <alignment horizontal="right" vertical="center" wrapText="1"/>
    </xf>
    <xf numFmtId="179" fontId="10" fillId="0" borderId="4" xfId="0" applyNumberFormat="1" applyFont="1" applyFill="1" applyBorder="1" applyAlignment="1">
      <alignment horizontal="right" vertical="center" wrapText="1"/>
    </xf>
    <xf numFmtId="22" fontId="10" fillId="0" borderId="3" xfId="0" applyNumberFormat="1" applyFont="1" applyFill="1" applyBorder="1" applyAlignment="1">
      <alignment vertical="center" wrapText="1"/>
    </xf>
    <xf numFmtId="179" fontId="9" fillId="0" borderId="3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right" vertical="center"/>
    </xf>
    <xf numFmtId="179" fontId="10" fillId="0" borderId="4" xfId="0" applyNumberFormat="1" applyFont="1" applyFill="1" applyBorder="1" applyAlignment="1">
      <alignment horizontal="right" vertical="center"/>
    </xf>
    <xf numFmtId="180" fontId="10" fillId="0" borderId="3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79" fontId="10" fillId="0" borderId="3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79" fontId="10" fillId="2" borderId="7" xfId="0" applyNumberFormat="1" applyFont="1" applyFill="1" applyBorder="1" applyAlignment="1">
      <alignment horizontal="center" vertical="center"/>
    </xf>
    <xf numFmtId="180" fontId="10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80" fontId="10" fillId="2" borderId="3" xfId="0" applyNumberFormat="1" applyFont="1" applyFill="1" applyBorder="1" applyAlignment="1">
      <alignment horizontal="center" vertical="center"/>
    </xf>
    <xf numFmtId="180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3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176" fontId="4" fillId="0" borderId="1" xfId="3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81" fontId="0" fillId="0" borderId="0" xfId="0" applyNumberFormat="1" applyFill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22" fontId="13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vertical="center" wrapText="1"/>
    </xf>
    <xf numFmtId="0" fontId="6" fillId="0" borderId="0" xfId="49" applyFill="1" applyAlignment="1">
      <alignment horizontal="center" vertical="center" wrapText="1"/>
    </xf>
    <xf numFmtId="0" fontId="0" fillId="0" borderId="0" xfId="49" applyFont="1" applyFill="1" applyAlignment="1">
      <alignment horizontal="left" vertical="center" wrapText="1"/>
    </xf>
    <xf numFmtId="31" fontId="0" fillId="0" borderId="0" xfId="0" applyNumberFormat="1" applyFill="1" applyAlignment="1">
      <alignment horizontal="left" vertical="center" wrapText="1"/>
    </xf>
    <xf numFmtId="22" fontId="0" fillId="0" borderId="0" xfId="0" applyNumberFormat="1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2" fontId="6" fillId="0" borderId="0" xfId="49" applyNumberFormat="1" applyFill="1" applyAlignment="1">
      <alignment horizontal="center" vertical="center" wrapText="1"/>
    </xf>
    <xf numFmtId="182" fontId="6" fillId="0" borderId="0" xfId="49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76" fontId="6" fillId="0" borderId="0" xfId="49" applyNumberFormat="1" applyFill="1" applyAlignment="1">
      <alignment horizontal="center" vertical="center" wrapText="1"/>
    </xf>
    <xf numFmtId="31" fontId="0" fillId="0" borderId="0" xfId="0" applyNumberFormat="1" applyFill="1" applyAlignment="1" quotePrefix="1">
      <alignment horizontal="left" vertical="center" wrapText="1"/>
    </xf>
    <xf numFmtId="22" fontId="13" fillId="0" borderId="0" xfId="0" applyNumberFormat="1" applyFont="1" applyFill="1" applyAlignment="1" quotePrefix="1">
      <alignment horizontal="left" vertical="center" wrapText="1"/>
    </xf>
    <xf numFmtId="22" fontId="10" fillId="0" borderId="3" xfId="0" applyNumberFormat="1" applyFont="1" applyFill="1" applyBorder="1" applyAlignment="1" quotePrefix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千位分隔 2" xfId="51"/>
  </cellStyles>
  <dxfs count="1">
    <dxf>
      <font>
        <b val="0"/>
        <i val="0"/>
        <sz val="12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D3" sqref="D3"/>
    </sheetView>
  </sheetViews>
  <sheetFormatPr defaultColWidth="9" defaultRowHeight="21" customHeight="1" outlineLevelCol="5"/>
  <cols>
    <col min="1" max="1" width="19.8796296296296" style="97" customWidth="1"/>
    <col min="2" max="2" width="76.3333333333333" style="97" customWidth="1"/>
    <col min="3" max="3" width="36.8796296296296" style="97" customWidth="1"/>
    <col min="4" max="5" width="23.4444444444444" style="97" customWidth="1"/>
    <col min="6" max="6" width="35.6666666666667" style="97" customWidth="1"/>
    <col min="7" max="7" width="23.4444444444444" style="97" customWidth="1"/>
    <col min="8" max="256" width="9" style="97"/>
    <col min="257" max="257" width="19.8796296296296" style="97" customWidth="1"/>
    <col min="258" max="258" width="47.212962962963" style="97" customWidth="1"/>
    <col min="259" max="259" width="36.8796296296296" style="97" customWidth="1"/>
    <col min="260" max="261" width="23.4444444444444" style="97" customWidth="1"/>
    <col min="262" max="262" width="35.6666666666667" style="97" customWidth="1"/>
    <col min="263" max="263" width="23.4444444444444" style="97" customWidth="1"/>
    <col min="264" max="512" width="9" style="97"/>
    <col min="513" max="513" width="19.8796296296296" style="97" customWidth="1"/>
    <col min="514" max="514" width="47.212962962963" style="97" customWidth="1"/>
    <col min="515" max="515" width="36.8796296296296" style="97" customWidth="1"/>
    <col min="516" max="517" width="23.4444444444444" style="97" customWidth="1"/>
    <col min="518" max="518" width="35.6666666666667" style="97" customWidth="1"/>
    <col min="519" max="519" width="23.4444444444444" style="97" customWidth="1"/>
    <col min="520" max="768" width="9" style="97"/>
    <col min="769" max="769" width="19.8796296296296" style="97" customWidth="1"/>
    <col min="770" max="770" width="47.212962962963" style="97" customWidth="1"/>
    <col min="771" max="771" width="36.8796296296296" style="97" customWidth="1"/>
    <col min="772" max="773" width="23.4444444444444" style="97" customWidth="1"/>
    <col min="774" max="774" width="35.6666666666667" style="97" customWidth="1"/>
    <col min="775" max="775" width="23.4444444444444" style="97" customWidth="1"/>
    <col min="776" max="1024" width="9" style="97"/>
    <col min="1025" max="1025" width="19.8796296296296" style="97" customWidth="1"/>
    <col min="1026" max="1026" width="47.212962962963" style="97" customWidth="1"/>
    <col min="1027" max="1027" width="36.8796296296296" style="97" customWidth="1"/>
    <col min="1028" max="1029" width="23.4444444444444" style="97" customWidth="1"/>
    <col min="1030" max="1030" width="35.6666666666667" style="97" customWidth="1"/>
    <col min="1031" max="1031" width="23.4444444444444" style="97" customWidth="1"/>
    <col min="1032" max="1280" width="9" style="97"/>
    <col min="1281" max="1281" width="19.8796296296296" style="97" customWidth="1"/>
    <col min="1282" max="1282" width="47.212962962963" style="97" customWidth="1"/>
    <col min="1283" max="1283" width="36.8796296296296" style="97" customWidth="1"/>
    <col min="1284" max="1285" width="23.4444444444444" style="97" customWidth="1"/>
    <col min="1286" max="1286" width="35.6666666666667" style="97" customWidth="1"/>
    <col min="1287" max="1287" width="23.4444444444444" style="97" customWidth="1"/>
    <col min="1288" max="1536" width="9" style="97"/>
    <col min="1537" max="1537" width="19.8796296296296" style="97" customWidth="1"/>
    <col min="1538" max="1538" width="47.212962962963" style="97" customWidth="1"/>
    <col min="1539" max="1539" width="36.8796296296296" style="97" customWidth="1"/>
    <col min="1540" max="1541" width="23.4444444444444" style="97" customWidth="1"/>
    <col min="1542" max="1542" width="35.6666666666667" style="97" customWidth="1"/>
    <col min="1543" max="1543" width="23.4444444444444" style="97" customWidth="1"/>
    <col min="1544" max="1792" width="9" style="97"/>
    <col min="1793" max="1793" width="19.8796296296296" style="97" customWidth="1"/>
    <col min="1794" max="1794" width="47.212962962963" style="97" customWidth="1"/>
    <col min="1795" max="1795" width="36.8796296296296" style="97" customWidth="1"/>
    <col min="1796" max="1797" width="23.4444444444444" style="97" customWidth="1"/>
    <col min="1798" max="1798" width="35.6666666666667" style="97" customWidth="1"/>
    <col min="1799" max="1799" width="23.4444444444444" style="97" customWidth="1"/>
    <col min="1800" max="2048" width="9" style="97"/>
    <col min="2049" max="2049" width="19.8796296296296" style="97" customWidth="1"/>
    <col min="2050" max="2050" width="47.212962962963" style="97" customWidth="1"/>
    <col min="2051" max="2051" width="36.8796296296296" style="97" customWidth="1"/>
    <col min="2052" max="2053" width="23.4444444444444" style="97" customWidth="1"/>
    <col min="2054" max="2054" width="35.6666666666667" style="97" customWidth="1"/>
    <col min="2055" max="2055" width="23.4444444444444" style="97" customWidth="1"/>
    <col min="2056" max="2304" width="9" style="97"/>
    <col min="2305" max="2305" width="19.8796296296296" style="97" customWidth="1"/>
    <col min="2306" max="2306" width="47.212962962963" style="97" customWidth="1"/>
    <col min="2307" max="2307" width="36.8796296296296" style="97" customWidth="1"/>
    <col min="2308" max="2309" width="23.4444444444444" style="97" customWidth="1"/>
    <col min="2310" max="2310" width="35.6666666666667" style="97" customWidth="1"/>
    <col min="2311" max="2311" width="23.4444444444444" style="97" customWidth="1"/>
    <col min="2312" max="2560" width="9" style="97"/>
    <col min="2561" max="2561" width="19.8796296296296" style="97" customWidth="1"/>
    <col min="2562" max="2562" width="47.212962962963" style="97" customWidth="1"/>
    <col min="2563" max="2563" width="36.8796296296296" style="97" customWidth="1"/>
    <col min="2564" max="2565" width="23.4444444444444" style="97" customWidth="1"/>
    <col min="2566" max="2566" width="35.6666666666667" style="97" customWidth="1"/>
    <col min="2567" max="2567" width="23.4444444444444" style="97" customWidth="1"/>
    <col min="2568" max="2816" width="9" style="97"/>
    <col min="2817" max="2817" width="19.8796296296296" style="97" customWidth="1"/>
    <col min="2818" max="2818" width="47.212962962963" style="97" customWidth="1"/>
    <col min="2819" max="2819" width="36.8796296296296" style="97" customWidth="1"/>
    <col min="2820" max="2821" width="23.4444444444444" style="97" customWidth="1"/>
    <col min="2822" max="2822" width="35.6666666666667" style="97" customWidth="1"/>
    <col min="2823" max="2823" width="23.4444444444444" style="97" customWidth="1"/>
    <col min="2824" max="3072" width="9" style="97"/>
    <col min="3073" max="3073" width="19.8796296296296" style="97" customWidth="1"/>
    <col min="3074" max="3074" width="47.212962962963" style="97" customWidth="1"/>
    <col min="3075" max="3075" width="36.8796296296296" style="97" customWidth="1"/>
    <col min="3076" max="3077" width="23.4444444444444" style="97" customWidth="1"/>
    <col min="3078" max="3078" width="35.6666666666667" style="97" customWidth="1"/>
    <col min="3079" max="3079" width="23.4444444444444" style="97" customWidth="1"/>
    <col min="3080" max="3328" width="9" style="97"/>
    <col min="3329" max="3329" width="19.8796296296296" style="97" customWidth="1"/>
    <col min="3330" max="3330" width="47.212962962963" style="97" customWidth="1"/>
    <col min="3331" max="3331" width="36.8796296296296" style="97" customWidth="1"/>
    <col min="3332" max="3333" width="23.4444444444444" style="97" customWidth="1"/>
    <col min="3334" max="3334" width="35.6666666666667" style="97" customWidth="1"/>
    <col min="3335" max="3335" width="23.4444444444444" style="97" customWidth="1"/>
    <col min="3336" max="3584" width="9" style="97"/>
    <col min="3585" max="3585" width="19.8796296296296" style="97" customWidth="1"/>
    <col min="3586" max="3586" width="47.212962962963" style="97" customWidth="1"/>
    <col min="3587" max="3587" width="36.8796296296296" style="97" customWidth="1"/>
    <col min="3588" max="3589" width="23.4444444444444" style="97" customWidth="1"/>
    <col min="3590" max="3590" width="35.6666666666667" style="97" customWidth="1"/>
    <col min="3591" max="3591" width="23.4444444444444" style="97" customWidth="1"/>
    <col min="3592" max="3840" width="9" style="97"/>
    <col min="3841" max="3841" width="19.8796296296296" style="97" customWidth="1"/>
    <col min="3842" max="3842" width="47.212962962963" style="97" customWidth="1"/>
    <col min="3843" max="3843" width="36.8796296296296" style="97" customWidth="1"/>
    <col min="3844" max="3845" width="23.4444444444444" style="97" customWidth="1"/>
    <col min="3846" max="3846" width="35.6666666666667" style="97" customWidth="1"/>
    <col min="3847" max="3847" width="23.4444444444444" style="97" customWidth="1"/>
    <col min="3848" max="4096" width="9" style="97"/>
    <col min="4097" max="4097" width="19.8796296296296" style="97" customWidth="1"/>
    <col min="4098" max="4098" width="47.212962962963" style="97" customWidth="1"/>
    <col min="4099" max="4099" width="36.8796296296296" style="97" customWidth="1"/>
    <col min="4100" max="4101" width="23.4444444444444" style="97" customWidth="1"/>
    <col min="4102" max="4102" width="35.6666666666667" style="97" customWidth="1"/>
    <col min="4103" max="4103" width="23.4444444444444" style="97" customWidth="1"/>
    <col min="4104" max="4352" width="9" style="97"/>
    <col min="4353" max="4353" width="19.8796296296296" style="97" customWidth="1"/>
    <col min="4354" max="4354" width="47.212962962963" style="97" customWidth="1"/>
    <col min="4355" max="4355" width="36.8796296296296" style="97" customWidth="1"/>
    <col min="4356" max="4357" width="23.4444444444444" style="97" customWidth="1"/>
    <col min="4358" max="4358" width="35.6666666666667" style="97" customWidth="1"/>
    <col min="4359" max="4359" width="23.4444444444444" style="97" customWidth="1"/>
    <col min="4360" max="4608" width="9" style="97"/>
    <col min="4609" max="4609" width="19.8796296296296" style="97" customWidth="1"/>
    <col min="4610" max="4610" width="47.212962962963" style="97" customWidth="1"/>
    <col min="4611" max="4611" width="36.8796296296296" style="97" customWidth="1"/>
    <col min="4612" max="4613" width="23.4444444444444" style="97" customWidth="1"/>
    <col min="4614" max="4614" width="35.6666666666667" style="97" customWidth="1"/>
    <col min="4615" max="4615" width="23.4444444444444" style="97" customWidth="1"/>
    <col min="4616" max="4864" width="9" style="97"/>
    <col min="4865" max="4865" width="19.8796296296296" style="97" customWidth="1"/>
    <col min="4866" max="4866" width="47.212962962963" style="97" customWidth="1"/>
    <col min="4867" max="4867" width="36.8796296296296" style="97" customWidth="1"/>
    <col min="4868" max="4869" width="23.4444444444444" style="97" customWidth="1"/>
    <col min="4870" max="4870" width="35.6666666666667" style="97" customWidth="1"/>
    <col min="4871" max="4871" width="23.4444444444444" style="97" customWidth="1"/>
    <col min="4872" max="5120" width="9" style="97"/>
    <col min="5121" max="5121" width="19.8796296296296" style="97" customWidth="1"/>
    <col min="5122" max="5122" width="47.212962962963" style="97" customWidth="1"/>
    <col min="5123" max="5123" width="36.8796296296296" style="97" customWidth="1"/>
    <col min="5124" max="5125" width="23.4444444444444" style="97" customWidth="1"/>
    <col min="5126" max="5126" width="35.6666666666667" style="97" customWidth="1"/>
    <col min="5127" max="5127" width="23.4444444444444" style="97" customWidth="1"/>
    <col min="5128" max="5376" width="9" style="97"/>
    <col min="5377" max="5377" width="19.8796296296296" style="97" customWidth="1"/>
    <col min="5378" max="5378" width="47.212962962963" style="97" customWidth="1"/>
    <col min="5379" max="5379" width="36.8796296296296" style="97" customWidth="1"/>
    <col min="5380" max="5381" width="23.4444444444444" style="97" customWidth="1"/>
    <col min="5382" max="5382" width="35.6666666666667" style="97" customWidth="1"/>
    <col min="5383" max="5383" width="23.4444444444444" style="97" customWidth="1"/>
    <col min="5384" max="5632" width="9" style="97"/>
    <col min="5633" max="5633" width="19.8796296296296" style="97" customWidth="1"/>
    <col min="5634" max="5634" width="47.212962962963" style="97" customWidth="1"/>
    <col min="5635" max="5635" width="36.8796296296296" style="97" customWidth="1"/>
    <col min="5636" max="5637" width="23.4444444444444" style="97" customWidth="1"/>
    <col min="5638" max="5638" width="35.6666666666667" style="97" customWidth="1"/>
    <col min="5639" max="5639" width="23.4444444444444" style="97" customWidth="1"/>
    <col min="5640" max="5888" width="9" style="97"/>
    <col min="5889" max="5889" width="19.8796296296296" style="97" customWidth="1"/>
    <col min="5890" max="5890" width="47.212962962963" style="97" customWidth="1"/>
    <col min="5891" max="5891" width="36.8796296296296" style="97" customWidth="1"/>
    <col min="5892" max="5893" width="23.4444444444444" style="97" customWidth="1"/>
    <col min="5894" max="5894" width="35.6666666666667" style="97" customWidth="1"/>
    <col min="5895" max="5895" width="23.4444444444444" style="97" customWidth="1"/>
    <col min="5896" max="6144" width="9" style="97"/>
    <col min="6145" max="6145" width="19.8796296296296" style="97" customWidth="1"/>
    <col min="6146" max="6146" width="47.212962962963" style="97" customWidth="1"/>
    <col min="6147" max="6147" width="36.8796296296296" style="97" customWidth="1"/>
    <col min="6148" max="6149" width="23.4444444444444" style="97" customWidth="1"/>
    <col min="6150" max="6150" width="35.6666666666667" style="97" customWidth="1"/>
    <col min="6151" max="6151" width="23.4444444444444" style="97" customWidth="1"/>
    <col min="6152" max="6400" width="9" style="97"/>
    <col min="6401" max="6401" width="19.8796296296296" style="97" customWidth="1"/>
    <col min="6402" max="6402" width="47.212962962963" style="97" customWidth="1"/>
    <col min="6403" max="6403" width="36.8796296296296" style="97" customWidth="1"/>
    <col min="6404" max="6405" width="23.4444444444444" style="97" customWidth="1"/>
    <col min="6406" max="6406" width="35.6666666666667" style="97" customWidth="1"/>
    <col min="6407" max="6407" width="23.4444444444444" style="97" customWidth="1"/>
    <col min="6408" max="6656" width="9" style="97"/>
    <col min="6657" max="6657" width="19.8796296296296" style="97" customWidth="1"/>
    <col min="6658" max="6658" width="47.212962962963" style="97" customWidth="1"/>
    <col min="6659" max="6659" width="36.8796296296296" style="97" customWidth="1"/>
    <col min="6660" max="6661" width="23.4444444444444" style="97" customWidth="1"/>
    <col min="6662" max="6662" width="35.6666666666667" style="97" customWidth="1"/>
    <col min="6663" max="6663" width="23.4444444444444" style="97" customWidth="1"/>
    <col min="6664" max="6912" width="9" style="97"/>
    <col min="6913" max="6913" width="19.8796296296296" style="97" customWidth="1"/>
    <col min="6914" max="6914" width="47.212962962963" style="97" customWidth="1"/>
    <col min="6915" max="6915" width="36.8796296296296" style="97" customWidth="1"/>
    <col min="6916" max="6917" width="23.4444444444444" style="97" customWidth="1"/>
    <col min="6918" max="6918" width="35.6666666666667" style="97" customWidth="1"/>
    <col min="6919" max="6919" width="23.4444444444444" style="97" customWidth="1"/>
    <col min="6920" max="7168" width="9" style="97"/>
    <col min="7169" max="7169" width="19.8796296296296" style="97" customWidth="1"/>
    <col min="7170" max="7170" width="47.212962962963" style="97" customWidth="1"/>
    <col min="7171" max="7171" width="36.8796296296296" style="97" customWidth="1"/>
    <col min="7172" max="7173" width="23.4444444444444" style="97" customWidth="1"/>
    <col min="7174" max="7174" width="35.6666666666667" style="97" customWidth="1"/>
    <col min="7175" max="7175" width="23.4444444444444" style="97" customWidth="1"/>
    <col min="7176" max="7424" width="9" style="97"/>
    <col min="7425" max="7425" width="19.8796296296296" style="97" customWidth="1"/>
    <col min="7426" max="7426" width="47.212962962963" style="97" customWidth="1"/>
    <col min="7427" max="7427" width="36.8796296296296" style="97" customWidth="1"/>
    <col min="7428" max="7429" width="23.4444444444444" style="97" customWidth="1"/>
    <col min="7430" max="7430" width="35.6666666666667" style="97" customWidth="1"/>
    <col min="7431" max="7431" width="23.4444444444444" style="97" customWidth="1"/>
    <col min="7432" max="7680" width="9" style="97"/>
    <col min="7681" max="7681" width="19.8796296296296" style="97" customWidth="1"/>
    <col min="7682" max="7682" width="47.212962962963" style="97" customWidth="1"/>
    <col min="7683" max="7683" width="36.8796296296296" style="97" customWidth="1"/>
    <col min="7684" max="7685" width="23.4444444444444" style="97" customWidth="1"/>
    <col min="7686" max="7686" width="35.6666666666667" style="97" customWidth="1"/>
    <col min="7687" max="7687" width="23.4444444444444" style="97" customWidth="1"/>
    <col min="7688" max="7936" width="9" style="97"/>
    <col min="7937" max="7937" width="19.8796296296296" style="97" customWidth="1"/>
    <col min="7938" max="7938" width="47.212962962963" style="97" customWidth="1"/>
    <col min="7939" max="7939" width="36.8796296296296" style="97" customWidth="1"/>
    <col min="7940" max="7941" width="23.4444444444444" style="97" customWidth="1"/>
    <col min="7942" max="7942" width="35.6666666666667" style="97" customWidth="1"/>
    <col min="7943" max="7943" width="23.4444444444444" style="97" customWidth="1"/>
    <col min="7944" max="8192" width="9" style="97"/>
    <col min="8193" max="8193" width="19.8796296296296" style="97" customWidth="1"/>
    <col min="8194" max="8194" width="47.212962962963" style="97" customWidth="1"/>
    <col min="8195" max="8195" width="36.8796296296296" style="97" customWidth="1"/>
    <col min="8196" max="8197" width="23.4444444444444" style="97" customWidth="1"/>
    <col min="8198" max="8198" width="35.6666666666667" style="97" customWidth="1"/>
    <col min="8199" max="8199" width="23.4444444444444" style="97" customWidth="1"/>
    <col min="8200" max="8448" width="9" style="97"/>
    <col min="8449" max="8449" width="19.8796296296296" style="97" customWidth="1"/>
    <col min="8450" max="8450" width="47.212962962963" style="97" customWidth="1"/>
    <col min="8451" max="8451" width="36.8796296296296" style="97" customWidth="1"/>
    <col min="8452" max="8453" width="23.4444444444444" style="97" customWidth="1"/>
    <col min="8454" max="8454" width="35.6666666666667" style="97" customWidth="1"/>
    <col min="8455" max="8455" width="23.4444444444444" style="97" customWidth="1"/>
    <col min="8456" max="8704" width="9" style="97"/>
    <col min="8705" max="8705" width="19.8796296296296" style="97" customWidth="1"/>
    <col min="8706" max="8706" width="47.212962962963" style="97" customWidth="1"/>
    <col min="8707" max="8707" width="36.8796296296296" style="97" customWidth="1"/>
    <col min="8708" max="8709" width="23.4444444444444" style="97" customWidth="1"/>
    <col min="8710" max="8710" width="35.6666666666667" style="97" customWidth="1"/>
    <col min="8711" max="8711" width="23.4444444444444" style="97" customWidth="1"/>
    <col min="8712" max="8960" width="9" style="97"/>
    <col min="8961" max="8961" width="19.8796296296296" style="97" customWidth="1"/>
    <col min="8962" max="8962" width="47.212962962963" style="97" customWidth="1"/>
    <col min="8963" max="8963" width="36.8796296296296" style="97" customWidth="1"/>
    <col min="8964" max="8965" width="23.4444444444444" style="97" customWidth="1"/>
    <col min="8966" max="8966" width="35.6666666666667" style="97" customWidth="1"/>
    <col min="8967" max="8967" width="23.4444444444444" style="97" customWidth="1"/>
    <col min="8968" max="9216" width="9" style="97"/>
    <col min="9217" max="9217" width="19.8796296296296" style="97" customWidth="1"/>
    <col min="9218" max="9218" width="47.212962962963" style="97" customWidth="1"/>
    <col min="9219" max="9219" width="36.8796296296296" style="97" customWidth="1"/>
    <col min="9220" max="9221" width="23.4444444444444" style="97" customWidth="1"/>
    <col min="9222" max="9222" width="35.6666666666667" style="97" customWidth="1"/>
    <col min="9223" max="9223" width="23.4444444444444" style="97" customWidth="1"/>
    <col min="9224" max="9472" width="9" style="97"/>
    <col min="9473" max="9473" width="19.8796296296296" style="97" customWidth="1"/>
    <col min="9474" max="9474" width="47.212962962963" style="97" customWidth="1"/>
    <col min="9475" max="9475" width="36.8796296296296" style="97" customWidth="1"/>
    <col min="9476" max="9477" width="23.4444444444444" style="97" customWidth="1"/>
    <col min="9478" max="9478" width="35.6666666666667" style="97" customWidth="1"/>
    <col min="9479" max="9479" width="23.4444444444444" style="97" customWidth="1"/>
    <col min="9480" max="9728" width="9" style="97"/>
    <col min="9729" max="9729" width="19.8796296296296" style="97" customWidth="1"/>
    <col min="9730" max="9730" width="47.212962962963" style="97" customWidth="1"/>
    <col min="9731" max="9731" width="36.8796296296296" style="97" customWidth="1"/>
    <col min="9732" max="9733" width="23.4444444444444" style="97" customWidth="1"/>
    <col min="9734" max="9734" width="35.6666666666667" style="97" customWidth="1"/>
    <col min="9735" max="9735" width="23.4444444444444" style="97" customWidth="1"/>
    <col min="9736" max="9984" width="9" style="97"/>
    <col min="9985" max="9985" width="19.8796296296296" style="97" customWidth="1"/>
    <col min="9986" max="9986" width="47.212962962963" style="97" customWidth="1"/>
    <col min="9987" max="9987" width="36.8796296296296" style="97" customWidth="1"/>
    <col min="9988" max="9989" width="23.4444444444444" style="97" customWidth="1"/>
    <col min="9990" max="9990" width="35.6666666666667" style="97" customWidth="1"/>
    <col min="9991" max="9991" width="23.4444444444444" style="97" customWidth="1"/>
    <col min="9992" max="10240" width="9" style="97"/>
    <col min="10241" max="10241" width="19.8796296296296" style="97" customWidth="1"/>
    <col min="10242" max="10242" width="47.212962962963" style="97" customWidth="1"/>
    <col min="10243" max="10243" width="36.8796296296296" style="97" customWidth="1"/>
    <col min="10244" max="10245" width="23.4444444444444" style="97" customWidth="1"/>
    <col min="10246" max="10246" width="35.6666666666667" style="97" customWidth="1"/>
    <col min="10247" max="10247" width="23.4444444444444" style="97" customWidth="1"/>
    <col min="10248" max="10496" width="9" style="97"/>
    <col min="10497" max="10497" width="19.8796296296296" style="97" customWidth="1"/>
    <col min="10498" max="10498" width="47.212962962963" style="97" customWidth="1"/>
    <col min="10499" max="10499" width="36.8796296296296" style="97" customWidth="1"/>
    <col min="10500" max="10501" width="23.4444444444444" style="97" customWidth="1"/>
    <col min="10502" max="10502" width="35.6666666666667" style="97" customWidth="1"/>
    <col min="10503" max="10503" width="23.4444444444444" style="97" customWidth="1"/>
    <col min="10504" max="10752" width="9" style="97"/>
    <col min="10753" max="10753" width="19.8796296296296" style="97" customWidth="1"/>
    <col min="10754" max="10754" width="47.212962962963" style="97" customWidth="1"/>
    <col min="10755" max="10755" width="36.8796296296296" style="97" customWidth="1"/>
    <col min="10756" max="10757" width="23.4444444444444" style="97" customWidth="1"/>
    <col min="10758" max="10758" width="35.6666666666667" style="97" customWidth="1"/>
    <col min="10759" max="10759" width="23.4444444444444" style="97" customWidth="1"/>
    <col min="10760" max="11008" width="9" style="97"/>
    <col min="11009" max="11009" width="19.8796296296296" style="97" customWidth="1"/>
    <col min="11010" max="11010" width="47.212962962963" style="97" customWidth="1"/>
    <col min="11011" max="11011" width="36.8796296296296" style="97" customWidth="1"/>
    <col min="11012" max="11013" width="23.4444444444444" style="97" customWidth="1"/>
    <col min="11014" max="11014" width="35.6666666666667" style="97" customWidth="1"/>
    <col min="11015" max="11015" width="23.4444444444444" style="97" customWidth="1"/>
    <col min="11016" max="11264" width="9" style="97"/>
    <col min="11265" max="11265" width="19.8796296296296" style="97" customWidth="1"/>
    <col min="11266" max="11266" width="47.212962962963" style="97" customWidth="1"/>
    <col min="11267" max="11267" width="36.8796296296296" style="97" customWidth="1"/>
    <col min="11268" max="11269" width="23.4444444444444" style="97" customWidth="1"/>
    <col min="11270" max="11270" width="35.6666666666667" style="97" customWidth="1"/>
    <col min="11271" max="11271" width="23.4444444444444" style="97" customWidth="1"/>
    <col min="11272" max="11520" width="9" style="97"/>
    <col min="11521" max="11521" width="19.8796296296296" style="97" customWidth="1"/>
    <col min="11522" max="11522" width="47.212962962963" style="97" customWidth="1"/>
    <col min="11523" max="11523" width="36.8796296296296" style="97" customWidth="1"/>
    <col min="11524" max="11525" width="23.4444444444444" style="97" customWidth="1"/>
    <col min="11526" max="11526" width="35.6666666666667" style="97" customWidth="1"/>
    <col min="11527" max="11527" width="23.4444444444444" style="97" customWidth="1"/>
    <col min="11528" max="11776" width="9" style="97"/>
    <col min="11777" max="11777" width="19.8796296296296" style="97" customWidth="1"/>
    <col min="11778" max="11778" width="47.212962962963" style="97" customWidth="1"/>
    <col min="11779" max="11779" width="36.8796296296296" style="97" customWidth="1"/>
    <col min="11780" max="11781" width="23.4444444444444" style="97" customWidth="1"/>
    <col min="11782" max="11782" width="35.6666666666667" style="97" customWidth="1"/>
    <col min="11783" max="11783" width="23.4444444444444" style="97" customWidth="1"/>
    <col min="11784" max="12032" width="9" style="97"/>
    <col min="12033" max="12033" width="19.8796296296296" style="97" customWidth="1"/>
    <col min="12034" max="12034" width="47.212962962963" style="97" customWidth="1"/>
    <col min="12035" max="12035" width="36.8796296296296" style="97" customWidth="1"/>
    <col min="12036" max="12037" width="23.4444444444444" style="97" customWidth="1"/>
    <col min="12038" max="12038" width="35.6666666666667" style="97" customWidth="1"/>
    <col min="12039" max="12039" width="23.4444444444444" style="97" customWidth="1"/>
    <col min="12040" max="12288" width="9" style="97"/>
    <col min="12289" max="12289" width="19.8796296296296" style="97" customWidth="1"/>
    <col min="12290" max="12290" width="47.212962962963" style="97" customWidth="1"/>
    <col min="12291" max="12291" width="36.8796296296296" style="97" customWidth="1"/>
    <col min="12292" max="12293" width="23.4444444444444" style="97" customWidth="1"/>
    <col min="12294" max="12294" width="35.6666666666667" style="97" customWidth="1"/>
    <col min="12295" max="12295" width="23.4444444444444" style="97" customWidth="1"/>
    <col min="12296" max="12544" width="9" style="97"/>
    <col min="12545" max="12545" width="19.8796296296296" style="97" customWidth="1"/>
    <col min="12546" max="12546" width="47.212962962963" style="97" customWidth="1"/>
    <col min="12547" max="12547" width="36.8796296296296" style="97" customWidth="1"/>
    <col min="12548" max="12549" width="23.4444444444444" style="97" customWidth="1"/>
    <col min="12550" max="12550" width="35.6666666666667" style="97" customWidth="1"/>
    <col min="12551" max="12551" width="23.4444444444444" style="97" customWidth="1"/>
    <col min="12552" max="12800" width="9" style="97"/>
    <col min="12801" max="12801" width="19.8796296296296" style="97" customWidth="1"/>
    <col min="12802" max="12802" width="47.212962962963" style="97" customWidth="1"/>
    <col min="12803" max="12803" width="36.8796296296296" style="97" customWidth="1"/>
    <col min="12804" max="12805" width="23.4444444444444" style="97" customWidth="1"/>
    <col min="12806" max="12806" width="35.6666666666667" style="97" customWidth="1"/>
    <col min="12807" max="12807" width="23.4444444444444" style="97" customWidth="1"/>
    <col min="12808" max="13056" width="9" style="97"/>
    <col min="13057" max="13057" width="19.8796296296296" style="97" customWidth="1"/>
    <col min="13058" max="13058" width="47.212962962963" style="97" customWidth="1"/>
    <col min="13059" max="13059" width="36.8796296296296" style="97" customWidth="1"/>
    <col min="13060" max="13061" width="23.4444444444444" style="97" customWidth="1"/>
    <col min="13062" max="13062" width="35.6666666666667" style="97" customWidth="1"/>
    <col min="13063" max="13063" width="23.4444444444444" style="97" customWidth="1"/>
    <col min="13064" max="13312" width="9" style="97"/>
    <col min="13313" max="13313" width="19.8796296296296" style="97" customWidth="1"/>
    <col min="13314" max="13314" width="47.212962962963" style="97" customWidth="1"/>
    <col min="13315" max="13315" width="36.8796296296296" style="97" customWidth="1"/>
    <col min="13316" max="13317" width="23.4444444444444" style="97" customWidth="1"/>
    <col min="13318" max="13318" width="35.6666666666667" style="97" customWidth="1"/>
    <col min="13319" max="13319" width="23.4444444444444" style="97" customWidth="1"/>
    <col min="13320" max="13568" width="9" style="97"/>
    <col min="13569" max="13569" width="19.8796296296296" style="97" customWidth="1"/>
    <col min="13570" max="13570" width="47.212962962963" style="97" customWidth="1"/>
    <col min="13571" max="13571" width="36.8796296296296" style="97" customWidth="1"/>
    <col min="13572" max="13573" width="23.4444444444444" style="97" customWidth="1"/>
    <col min="13574" max="13574" width="35.6666666666667" style="97" customWidth="1"/>
    <col min="13575" max="13575" width="23.4444444444444" style="97" customWidth="1"/>
    <col min="13576" max="13824" width="9" style="97"/>
    <col min="13825" max="13825" width="19.8796296296296" style="97" customWidth="1"/>
    <col min="13826" max="13826" width="47.212962962963" style="97" customWidth="1"/>
    <col min="13827" max="13827" width="36.8796296296296" style="97" customWidth="1"/>
    <col min="13828" max="13829" width="23.4444444444444" style="97" customWidth="1"/>
    <col min="13830" max="13830" width="35.6666666666667" style="97" customWidth="1"/>
    <col min="13831" max="13831" width="23.4444444444444" style="97" customWidth="1"/>
    <col min="13832" max="14080" width="9" style="97"/>
    <col min="14081" max="14081" width="19.8796296296296" style="97" customWidth="1"/>
    <col min="14082" max="14082" width="47.212962962963" style="97" customWidth="1"/>
    <col min="14083" max="14083" width="36.8796296296296" style="97" customWidth="1"/>
    <col min="14084" max="14085" width="23.4444444444444" style="97" customWidth="1"/>
    <col min="14086" max="14086" width="35.6666666666667" style="97" customWidth="1"/>
    <col min="14087" max="14087" width="23.4444444444444" style="97" customWidth="1"/>
    <col min="14088" max="14336" width="9" style="97"/>
    <col min="14337" max="14337" width="19.8796296296296" style="97" customWidth="1"/>
    <col min="14338" max="14338" width="47.212962962963" style="97" customWidth="1"/>
    <col min="14339" max="14339" width="36.8796296296296" style="97" customWidth="1"/>
    <col min="14340" max="14341" width="23.4444444444444" style="97" customWidth="1"/>
    <col min="14342" max="14342" width="35.6666666666667" style="97" customWidth="1"/>
    <col min="14343" max="14343" width="23.4444444444444" style="97" customWidth="1"/>
    <col min="14344" max="14592" width="9" style="97"/>
    <col min="14593" max="14593" width="19.8796296296296" style="97" customWidth="1"/>
    <col min="14594" max="14594" width="47.212962962963" style="97" customWidth="1"/>
    <col min="14595" max="14595" width="36.8796296296296" style="97" customWidth="1"/>
    <col min="14596" max="14597" width="23.4444444444444" style="97" customWidth="1"/>
    <col min="14598" max="14598" width="35.6666666666667" style="97" customWidth="1"/>
    <col min="14599" max="14599" width="23.4444444444444" style="97" customWidth="1"/>
    <col min="14600" max="14848" width="9" style="97"/>
    <col min="14849" max="14849" width="19.8796296296296" style="97" customWidth="1"/>
    <col min="14850" max="14850" width="47.212962962963" style="97" customWidth="1"/>
    <col min="14851" max="14851" width="36.8796296296296" style="97" customWidth="1"/>
    <col min="14852" max="14853" width="23.4444444444444" style="97" customWidth="1"/>
    <col min="14854" max="14854" width="35.6666666666667" style="97" customWidth="1"/>
    <col min="14855" max="14855" width="23.4444444444444" style="97" customWidth="1"/>
    <col min="14856" max="15104" width="9" style="97"/>
    <col min="15105" max="15105" width="19.8796296296296" style="97" customWidth="1"/>
    <col min="15106" max="15106" width="47.212962962963" style="97" customWidth="1"/>
    <col min="15107" max="15107" width="36.8796296296296" style="97" customWidth="1"/>
    <col min="15108" max="15109" width="23.4444444444444" style="97" customWidth="1"/>
    <col min="15110" max="15110" width="35.6666666666667" style="97" customWidth="1"/>
    <col min="15111" max="15111" width="23.4444444444444" style="97" customWidth="1"/>
    <col min="15112" max="15360" width="9" style="97"/>
    <col min="15361" max="15361" width="19.8796296296296" style="97" customWidth="1"/>
    <col min="15362" max="15362" width="47.212962962963" style="97" customWidth="1"/>
    <col min="15363" max="15363" width="36.8796296296296" style="97" customWidth="1"/>
    <col min="15364" max="15365" width="23.4444444444444" style="97" customWidth="1"/>
    <col min="15366" max="15366" width="35.6666666666667" style="97" customWidth="1"/>
    <col min="15367" max="15367" width="23.4444444444444" style="97" customWidth="1"/>
    <col min="15368" max="15616" width="9" style="97"/>
    <col min="15617" max="15617" width="19.8796296296296" style="97" customWidth="1"/>
    <col min="15618" max="15618" width="47.212962962963" style="97" customWidth="1"/>
    <col min="15619" max="15619" width="36.8796296296296" style="97" customWidth="1"/>
    <col min="15620" max="15621" width="23.4444444444444" style="97" customWidth="1"/>
    <col min="15622" max="15622" width="35.6666666666667" style="97" customWidth="1"/>
    <col min="15623" max="15623" width="23.4444444444444" style="97" customWidth="1"/>
    <col min="15624" max="15872" width="9" style="97"/>
    <col min="15873" max="15873" width="19.8796296296296" style="97" customWidth="1"/>
    <col min="15874" max="15874" width="47.212962962963" style="97" customWidth="1"/>
    <col min="15875" max="15875" width="36.8796296296296" style="97" customWidth="1"/>
    <col min="15876" max="15877" width="23.4444444444444" style="97" customWidth="1"/>
    <col min="15878" max="15878" width="35.6666666666667" style="97" customWidth="1"/>
    <col min="15879" max="15879" width="23.4444444444444" style="97" customWidth="1"/>
    <col min="15880" max="16128" width="9" style="97"/>
    <col min="16129" max="16129" width="19.8796296296296" style="97" customWidth="1"/>
    <col min="16130" max="16130" width="47.212962962963" style="97" customWidth="1"/>
    <col min="16131" max="16131" width="36.8796296296296" style="97" customWidth="1"/>
    <col min="16132" max="16133" width="23.4444444444444" style="97" customWidth="1"/>
    <col min="16134" max="16134" width="35.6666666666667" style="97" customWidth="1"/>
    <col min="16135" max="16135" width="23.4444444444444" style="97" customWidth="1"/>
    <col min="16136" max="16384" width="9" style="97"/>
  </cols>
  <sheetData>
    <row r="1" ht="30" customHeight="1" spans="1:2">
      <c r="A1" s="9" t="s">
        <v>0</v>
      </c>
      <c r="B1" s="98" t="s">
        <v>1</v>
      </c>
    </row>
    <row r="2" ht="30" customHeight="1" spans="1:2">
      <c r="A2" s="9" t="s">
        <v>2</v>
      </c>
      <c r="B2" s="98" t="s">
        <v>3</v>
      </c>
    </row>
    <row r="3" ht="30" customHeight="1" spans="1:2">
      <c r="A3" s="9" t="s">
        <v>4</v>
      </c>
      <c r="B3" s="106" t="s">
        <v>5</v>
      </c>
    </row>
    <row r="4" ht="30" customHeight="1" spans="1:2">
      <c r="A4" s="9" t="s">
        <v>6</v>
      </c>
      <c r="B4" s="100" t="s">
        <v>7</v>
      </c>
    </row>
    <row r="5" ht="30" customHeight="1" spans="1:2">
      <c r="A5" s="9" t="s">
        <v>8</v>
      </c>
      <c r="B5" s="101"/>
    </row>
    <row r="6" ht="30" customHeight="1" spans="1:4">
      <c r="A6" s="9" t="s">
        <v>9</v>
      </c>
      <c r="B6" s="101">
        <v>1841050.47</v>
      </c>
      <c r="D6" s="102"/>
    </row>
    <row r="7" ht="30" customHeight="1" spans="1:2">
      <c r="A7" s="9" t="s">
        <v>10</v>
      </c>
      <c r="B7" s="103">
        <v>44298.08</v>
      </c>
    </row>
    <row r="8" ht="30" customHeight="1" spans="1:2">
      <c r="A8" s="9" t="s">
        <v>11</v>
      </c>
      <c r="B8" s="104">
        <v>1</v>
      </c>
    </row>
    <row r="9" customHeight="1" spans="2:2">
      <c r="B9" s="103"/>
    </row>
    <row r="11" customHeight="1" spans="2:2">
      <c r="B11" s="105"/>
    </row>
    <row r="23" customHeight="1" spans="6:6">
      <c r="F23" s="97" t="s">
        <v>12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8"/>
  <sheetViews>
    <sheetView view="pageBreakPreview" zoomScale="85" zoomScaleNormal="100" workbookViewId="0">
      <selection activeCell="D17" sqref="D17:AG17"/>
    </sheetView>
  </sheetViews>
  <sheetFormatPr defaultColWidth="8.66666666666667" defaultRowHeight="14.4"/>
  <cols>
    <col min="1" max="2" width="7.77777777777778" style="71" customWidth="1"/>
    <col min="3" max="33" width="5.11111111111111" style="71" customWidth="1"/>
    <col min="34" max="34" width="10.1111111111111" style="71" customWidth="1"/>
    <col min="35" max="35" width="20.8796296296296" style="71" hidden="1" customWidth="1"/>
    <col min="36" max="38" width="9" style="71" hidden="1" customWidth="1"/>
    <col min="39" max="39" width="8.66666666666667" style="71" hidden="1" customWidth="1"/>
    <col min="40" max="40" width="8.66666666666667" style="71"/>
    <col min="41" max="41" width="12.8888888888889" style="71"/>
    <col min="42" max="256" width="8.66666666666667" style="71"/>
    <col min="257" max="257" width="3.21296296296296" style="71" customWidth="1"/>
    <col min="258" max="258" width="2.66666666666667" style="71" customWidth="1"/>
    <col min="259" max="279" width="4.77777777777778" style="71" customWidth="1"/>
    <col min="280" max="289" width="5.33333333333333" style="71" customWidth="1"/>
    <col min="290" max="290" width="10.1111111111111" style="71" customWidth="1"/>
    <col min="291" max="291" width="12.8796296296296" style="71" customWidth="1"/>
    <col min="292" max="294" width="9" style="71" customWidth="1"/>
    <col min="295" max="512" width="8.66666666666667" style="71"/>
    <col min="513" max="513" width="3.21296296296296" style="71" customWidth="1"/>
    <col min="514" max="514" width="2.66666666666667" style="71" customWidth="1"/>
    <col min="515" max="535" width="4.77777777777778" style="71" customWidth="1"/>
    <col min="536" max="545" width="5.33333333333333" style="71" customWidth="1"/>
    <col min="546" max="546" width="10.1111111111111" style="71" customWidth="1"/>
    <col min="547" max="547" width="12.8796296296296" style="71" customWidth="1"/>
    <col min="548" max="550" width="9" style="71" customWidth="1"/>
    <col min="551" max="768" width="8.66666666666667" style="71"/>
    <col min="769" max="769" width="3.21296296296296" style="71" customWidth="1"/>
    <col min="770" max="770" width="2.66666666666667" style="71" customWidth="1"/>
    <col min="771" max="791" width="4.77777777777778" style="71" customWidth="1"/>
    <col min="792" max="801" width="5.33333333333333" style="71" customWidth="1"/>
    <col min="802" max="802" width="10.1111111111111" style="71" customWidth="1"/>
    <col min="803" max="803" width="12.8796296296296" style="71" customWidth="1"/>
    <col min="804" max="806" width="9" style="71" customWidth="1"/>
    <col min="807" max="1024" width="8.66666666666667" style="71"/>
    <col min="1025" max="1025" width="3.21296296296296" style="71" customWidth="1"/>
    <col min="1026" max="1026" width="2.66666666666667" style="71" customWidth="1"/>
    <col min="1027" max="1047" width="4.77777777777778" style="71" customWidth="1"/>
    <col min="1048" max="1057" width="5.33333333333333" style="71" customWidth="1"/>
    <col min="1058" max="1058" width="10.1111111111111" style="71" customWidth="1"/>
    <col min="1059" max="1059" width="12.8796296296296" style="71" customWidth="1"/>
    <col min="1060" max="1062" width="9" style="71" customWidth="1"/>
    <col min="1063" max="1280" width="8.66666666666667" style="71"/>
    <col min="1281" max="1281" width="3.21296296296296" style="71" customWidth="1"/>
    <col min="1282" max="1282" width="2.66666666666667" style="71" customWidth="1"/>
    <col min="1283" max="1303" width="4.77777777777778" style="71" customWidth="1"/>
    <col min="1304" max="1313" width="5.33333333333333" style="71" customWidth="1"/>
    <col min="1314" max="1314" width="10.1111111111111" style="71" customWidth="1"/>
    <col min="1315" max="1315" width="12.8796296296296" style="71" customWidth="1"/>
    <col min="1316" max="1318" width="9" style="71" customWidth="1"/>
    <col min="1319" max="1536" width="8.66666666666667" style="71"/>
    <col min="1537" max="1537" width="3.21296296296296" style="71" customWidth="1"/>
    <col min="1538" max="1538" width="2.66666666666667" style="71" customWidth="1"/>
    <col min="1539" max="1559" width="4.77777777777778" style="71" customWidth="1"/>
    <col min="1560" max="1569" width="5.33333333333333" style="71" customWidth="1"/>
    <col min="1570" max="1570" width="10.1111111111111" style="71" customWidth="1"/>
    <col min="1571" max="1571" width="12.8796296296296" style="71" customWidth="1"/>
    <col min="1572" max="1574" width="9" style="71" customWidth="1"/>
    <col min="1575" max="1792" width="8.66666666666667" style="71"/>
    <col min="1793" max="1793" width="3.21296296296296" style="71" customWidth="1"/>
    <col min="1794" max="1794" width="2.66666666666667" style="71" customWidth="1"/>
    <col min="1795" max="1815" width="4.77777777777778" style="71" customWidth="1"/>
    <col min="1816" max="1825" width="5.33333333333333" style="71" customWidth="1"/>
    <col min="1826" max="1826" width="10.1111111111111" style="71" customWidth="1"/>
    <col min="1827" max="1827" width="12.8796296296296" style="71" customWidth="1"/>
    <col min="1828" max="1830" width="9" style="71" customWidth="1"/>
    <col min="1831" max="2048" width="8.66666666666667" style="71"/>
    <col min="2049" max="2049" width="3.21296296296296" style="71" customWidth="1"/>
    <col min="2050" max="2050" width="2.66666666666667" style="71" customWidth="1"/>
    <col min="2051" max="2071" width="4.77777777777778" style="71" customWidth="1"/>
    <col min="2072" max="2081" width="5.33333333333333" style="71" customWidth="1"/>
    <col min="2082" max="2082" width="10.1111111111111" style="71" customWidth="1"/>
    <col min="2083" max="2083" width="12.8796296296296" style="71" customWidth="1"/>
    <col min="2084" max="2086" width="9" style="71" customWidth="1"/>
    <col min="2087" max="2304" width="8.66666666666667" style="71"/>
    <col min="2305" max="2305" width="3.21296296296296" style="71" customWidth="1"/>
    <col min="2306" max="2306" width="2.66666666666667" style="71" customWidth="1"/>
    <col min="2307" max="2327" width="4.77777777777778" style="71" customWidth="1"/>
    <col min="2328" max="2337" width="5.33333333333333" style="71" customWidth="1"/>
    <col min="2338" max="2338" width="10.1111111111111" style="71" customWidth="1"/>
    <col min="2339" max="2339" width="12.8796296296296" style="71" customWidth="1"/>
    <col min="2340" max="2342" width="9" style="71" customWidth="1"/>
    <col min="2343" max="2560" width="8.66666666666667" style="71"/>
    <col min="2561" max="2561" width="3.21296296296296" style="71" customWidth="1"/>
    <col min="2562" max="2562" width="2.66666666666667" style="71" customWidth="1"/>
    <col min="2563" max="2583" width="4.77777777777778" style="71" customWidth="1"/>
    <col min="2584" max="2593" width="5.33333333333333" style="71" customWidth="1"/>
    <col min="2594" max="2594" width="10.1111111111111" style="71" customWidth="1"/>
    <col min="2595" max="2595" width="12.8796296296296" style="71" customWidth="1"/>
    <col min="2596" max="2598" width="9" style="71" customWidth="1"/>
    <col min="2599" max="2816" width="8.66666666666667" style="71"/>
    <col min="2817" max="2817" width="3.21296296296296" style="71" customWidth="1"/>
    <col min="2818" max="2818" width="2.66666666666667" style="71" customWidth="1"/>
    <col min="2819" max="2839" width="4.77777777777778" style="71" customWidth="1"/>
    <col min="2840" max="2849" width="5.33333333333333" style="71" customWidth="1"/>
    <col min="2850" max="2850" width="10.1111111111111" style="71" customWidth="1"/>
    <col min="2851" max="2851" width="12.8796296296296" style="71" customWidth="1"/>
    <col min="2852" max="2854" width="9" style="71" customWidth="1"/>
    <col min="2855" max="3072" width="8.66666666666667" style="71"/>
    <col min="3073" max="3073" width="3.21296296296296" style="71" customWidth="1"/>
    <col min="3074" max="3074" width="2.66666666666667" style="71" customWidth="1"/>
    <col min="3075" max="3095" width="4.77777777777778" style="71" customWidth="1"/>
    <col min="3096" max="3105" width="5.33333333333333" style="71" customWidth="1"/>
    <col min="3106" max="3106" width="10.1111111111111" style="71" customWidth="1"/>
    <col min="3107" max="3107" width="12.8796296296296" style="71" customWidth="1"/>
    <col min="3108" max="3110" width="9" style="71" customWidth="1"/>
    <col min="3111" max="3328" width="8.66666666666667" style="71"/>
    <col min="3329" max="3329" width="3.21296296296296" style="71" customWidth="1"/>
    <col min="3330" max="3330" width="2.66666666666667" style="71" customWidth="1"/>
    <col min="3331" max="3351" width="4.77777777777778" style="71" customWidth="1"/>
    <col min="3352" max="3361" width="5.33333333333333" style="71" customWidth="1"/>
    <col min="3362" max="3362" width="10.1111111111111" style="71" customWidth="1"/>
    <col min="3363" max="3363" width="12.8796296296296" style="71" customWidth="1"/>
    <col min="3364" max="3366" width="9" style="71" customWidth="1"/>
    <col min="3367" max="3584" width="8.66666666666667" style="71"/>
    <col min="3585" max="3585" width="3.21296296296296" style="71" customWidth="1"/>
    <col min="3586" max="3586" width="2.66666666666667" style="71" customWidth="1"/>
    <col min="3587" max="3607" width="4.77777777777778" style="71" customWidth="1"/>
    <col min="3608" max="3617" width="5.33333333333333" style="71" customWidth="1"/>
    <col min="3618" max="3618" width="10.1111111111111" style="71" customWidth="1"/>
    <col min="3619" max="3619" width="12.8796296296296" style="71" customWidth="1"/>
    <col min="3620" max="3622" width="9" style="71" customWidth="1"/>
    <col min="3623" max="3840" width="8.66666666666667" style="71"/>
    <col min="3841" max="3841" width="3.21296296296296" style="71" customWidth="1"/>
    <col min="3842" max="3842" width="2.66666666666667" style="71" customWidth="1"/>
    <col min="3843" max="3863" width="4.77777777777778" style="71" customWidth="1"/>
    <col min="3864" max="3873" width="5.33333333333333" style="71" customWidth="1"/>
    <col min="3874" max="3874" width="10.1111111111111" style="71" customWidth="1"/>
    <col min="3875" max="3875" width="12.8796296296296" style="71" customWidth="1"/>
    <col min="3876" max="3878" width="9" style="71" customWidth="1"/>
    <col min="3879" max="4096" width="8.66666666666667" style="71"/>
    <col min="4097" max="4097" width="3.21296296296296" style="71" customWidth="1"/>
    <col min="4098" max="4098" width="2.66666666666667" style="71" customWidth="1"/>
    <col min="4099" max="4119" width="4.77777777777778" style="71" customWidth="1"/>
    <col min="4120" max="4129" width="5.33333333333333" style="71" customWidth="1"/>
    <col min="4130" max="4130" width="10.1111111111111" style="71" customWidth="1"/>
    <col min="4131" max="4131" width="12.8796296296296" style="71" customWidth="1"/>
    <col min="4132" max="4134" width="9" style="71" customWidth="1"/>
    <col min="4135" max="4352" width="8.66666666666667" style="71"/>
    <col min="4353" max="4353" width="3.21296296296296" style="71" customWidth="1"/>
    <col min="4354" max="4354" width="2.66666666666667" style="71" customWidth="1"/>
    <col min="4355" max="4375" width="4.77777777777778" style="71" customWidth="1"/>
    <col min="4376" max="4385" width="5.33333333333333" style="71" customWidth="1"/>
    <col min="4386" max="4386" width="10.1111111111111" style="71" customWidth="1"/>
    <col min="4387" max="4387" width="12.8796296296296" style="71" customWidth="1"/>
    <col min="4388" max="4390" width="9" style="71" customWidth="1"/>
    <col min="4391" max="4608" width="8.66666666666667" style="71"/>
    <col min="4609" max="4609" width="3.21296296296296" style="71" customWidth="1"/>
    <col min="4610" max="4610" width="2.66666666666667" style="71" customWidth="1"/>
    <col min="4611" max="4631" width="4.77777777777778" style="71" customWidth="1"/>
    <col min="4632" max="4641" width="5.33333333333333" style="71" customWidth="1"/>
    <col min="4642" max="4642" width="10.1111111111111" style="71" customWidth="1"/>
    <col min="4643" max="4643" width="12.8796296296296" style="71" customWidth="1"/>
    <col min="4644" max="4646" width="9" style="71" customWidth="1"/>
    <col min="4647" max="4864" width="8.66666666666667" style="71"/>
    <col min="4865" max="4865" width="3.21296296296296" style="71" customWidth="1"/>
    <col min="4866" max="4866" width="2.66666666666667" style="71" customWidth="1"/>
    <col min="4867" max="4887" width="4.77777777777778" style="71" customWidth="1"/>
    <col min="4888" max="4897" width="5.33333333333333" style="71" customWidth="1"/>
    <col min="4898" max="4898" width="10.1111111111111" style="71" customWidth="1"/>
    <col min="4899" max="4899" width="12.8796296296296" style="71" customWidth="1"/>
    <col min="4900" max="4902" width="9" style="71" customWidth="1"/>
    <col min="4903" max="5120" width="8.66666666666667" style="71"/>
    <col min="5121" max="5121" width="3.21296296296296" style="71" customWidth="1"/>
    <col min="5122" max="5122" width="2.66666666666667" style="71" customWidth="1"/>
    <col min="5123" max="5143" width="4.77777777777778" style="71" customWidth="1"/>
    <col min="5144" max="5153" width="5.33333333333333" style="71" customWidth="1"/>
    <col min="5154" max="5154" width="10.1111111111111" style="71" customWidth="1"/>
    <col min="5155" max="5155" width="12.8796296296296" style="71" customWidth="1"/>
    <col min="5156" max="5158" width="9" style="71" customWidth="1"/>
    <col min="5159" max="5376" width="8.66666666666667" style="71"/>
    <col min="5377" max="5377" width="3.21296296296296" style="71" customWidth="1"/>
    <col min="5378" max="5378" width="2.66666666666667" style="71" customWidth="1"/>
    <col min="5379" max="5399" width="4.77777777777778" style="71" customWidth="1"/>
    <col min="5400" max="5409" width="5.33333333333333" style="71" customWidth="1"/>
    <col min="5410" max="5410" width="10.1111111111111" style="71" customWidth="1"/>
    <col min="5411" max="5411" width="12.8796296296296" style="71" customWidth="1"/>
    <col min="5412" max="5414" width="9" style="71" customWidth="1"/>
    <col min="5415" max="5632" width="8.66666666666667" style="71"/>
    <col min="5633" max="5633" width="3.21296296296296" style="71" customWidth="1"/>
    <col min="5634" max="5634" width="2.66666666666667" style="71" customWidth="1"/>
    <col min="5635" max="5655" width="4.77777777777778" style="71" customWidth="1"/>
    <col min="5656" max="5665" width="5.33333333333333" style="71" customWidth="1"/>
    <col min="5666" max="5666" width="10.1111111111111" style="71" customWidth="1"/>
    <col min="5667" max="5667" width="12.8796296296296" style="71" customWidth="1"/>
    <col min="5668" max="5670" width="9" style="71" customWidth="1"/>
    <col min="5671" max="5888" width="8.66666666666667" style="71"/>
    <col min="5889" max="5889" width="3.21296296296296" style="71" customWidth="1"/>
    <col min="5890" max="5890" width="2.66666666666667" style="71" customWidth="1"/>
    <col min="5891" max="5911" width="4.77777777777778" style="71" customWidth="1"/>
    <col min="5912" max="5921" width="5.33333333333333" style="71" customWidth="1"/>
    <col min="5922" max="5922" width="10.1111111111111" style="71" customWidth="1"/>
    <col min="5923" max="5923" width="12.8796296296296" style="71" customWidth="1"/>
    <col min="5924" max="5926" width="9" style="71" customWidth="1"/>
    <col min="5927" max="6144" width="8.66666666666667" style="71"/>
    <col min="6145" max="6145" width="3.21296296296296" style="71" customWidth="1"/>
    <col min="6146" max="6146" width="2.66666666666667" style="71" customWidth="1"/>
    <col min="6147" max="6167" width="4.77777777777778" style="71" customWidth="1"/>
    <col min="6168" max="6177" width="5.33333333333333" style="71" customWidth="1"/>
    <col min="6178" max="6178" width="10.1111111111111" style="71" customWidth="1"/>
    <col min="6179" max="6179" width="12.8796296296296" style="71" customWidth="1"/>
    <col min="6180" max="6182" width="9" style="71" customWidth="1"/>
    <col min="6183" max="6400" width="8.66666666666667" style="71"/>
    <col min="6401" max="6401" width="3.21296296296296" style="71" customWidth="1"/>
    <col min="6402" max="6402" width="2.66666666666667" style="71" customWidth="1"/>
    <col min="6403" max="6423" width="4.77777777777778" style="71" customWidth="1"/>
    <col min="6424" max="6433" width="5.33333333333333" style="71" customWidth="1"/>
    <col min="6434" max="6434" width="10.1111111111111" style="71" customWidth="1"/>
    <col min="6435" max="6435" width="12.8796296296296" style="71" customWidth="1"/>
    <col min="6436" max="6438" width="9" style="71" customWidth="1"/>
    <col min="6439" max="6656" width="8.66666666666667" style="71"/>
    <col min="6657" max="6657" width="3.21296296296296" style="71" customWidth="1"/>
    <col min="6658" max="6658" width="2.66666666666667" style="71" customWidth="1"/>
    <col min="6659" max="6679" width="4.77777777777778" style="71" customWidth="1"/>
    <col min="6680" max="6689" width="5.33333333333333" style="71" customWidth="1"/>
    <col min="6690" max="6690" width="10.1111111111111" style="71" customWidth="1"/>
    <col min="6691" max="6691" width="12.8796296296296" style="71" customWidth="1"/>
    <col min="6692" max="6694" width="9" style="71" customWidth="1"/>
    <col min="6695" max="6912" width="8.66666666666667" style="71"/>
    <col min="6913" max="6913" width="3.21296296296296" style="71" customWidth="1"/>
    <col min="6914" max="6914" width="2.66666666666667" style="71" customWidth="1"/>
    <col min="6915" max="6935" width="4.77777777777778" style="71" customWidth="1"/>
    <col min="6936" max="6945" width="5.33333333333333" style="71" customWidth="1"/>
    <col min="6946" max="6946" width="10.1111111111111" style="71" customWidth="1"/>
    <col min="6947" max="6947" width="12.8796296296296" style="71" customWidth="1"/>
    <col min="6948" max="6950" width="9" style="71" customWidth="1"/>
    <col min="6951" max="7168" width="8.66666666666667" style="71"/>
    <col min="7169" max="7169" width="3.21296296296296" style="71" customWidth="1"/>
    <col min="7170" max="7170" width="2.66666666666667" style="71" customWidth="1"/>
    <col min="7171" max="7191" width="4.77777777777778" style="71" customWidth="1"/>
    <col min="7192" max="7201" width="5.33333333333333" style="71" customWidth="1"/>
    <col min="7202" max="7202" width="10.1111111111111" style="71" customWidth="1"/>
    <col min="7203" max="7203" width="12.8796296296296" style="71" customWidth="1"/>
    <col min="7204" max="7206" width="9" style="71" customWidth="1"/>
    <col min="7207" max="7424" width="8.66666666666667" style="71"/>
    <col min="7425" max="7425" width="3.21296296296296" style="71" customWidth="1"/>
    <col min="7426" max="7426" width="2.66666666666667" style="71" customWidth="1"/>
    <col min="7427" max="7447" width="4.77777777777778" style="71" customWidth="1"/>
    <col min="7448" max="7457" width="5.33333333333333" style="71" customWidth="1"/>
    <col min="7458" max="7458" width="10.1111111111111" style="71" customWidth="1"/>
    <col min="7459" max="7459" width="12.8796296296296" style="71" customWidth="1"/>
    <col min="7460" max="7462" width="9" style="71" customWidth="1"/>
    <col min="7463" max="7680" width="8.66666666666667" style="71"/>
    <col min="7681" max="7681" width="3.21296296296296" style="71" customWidth="1"/>
    <col min="7682" max="7682" width="2.66666666666667" style="71" customWidth="1"/>
    <col min="7683" max="7703" width="4.77777777777778" style="71" customWidth="1"/>
    <col min="7704" max="7713" width="5.33333333333333" style="71" customWidth="1"/>
    <col min="7714" max="7714" width="10.1111111111111" style="71" customWidth="1"/>
    <col min="7715" max="7715" width="12.8796296296296" style="71" customWidth="1"/>
    <col min="7716" max="7718" width="9" style="71" customWidth="1"/>
    <col min="7719" max="7936" width="8.66666666666667" style="71"/>
    <col min="7937" max="7937" width="3.21296296296296" style="71" customWidth="1"/>
    <col min="7938" max="7938" width="2.66666666666667" style="71" customWidth="1"/>
    <col min="7939" max="7959" width="4.77777777777778" style="71" customWidth="1"/>
    <col min="7960" max="7969" width="5.33333333333333" style="71" customWidth="1"/>
    <col min="7970" max="7970" width="10.1111111111111" style="71" customWidth="1"/>
    <col min="7971" max="7971" width="12.8796296296296" style="71" customWidth="1"/>
    <col min="7972" max="7974" width="9" style="71" customWidth="1"/>
    <col min="7975" max="8192" width="8.66666666666667" style="71"/>
    <col min="8193" max="8193" width="3.21296296296296" style="71" customWidth="1"/>
    <col min="8194" max="8194" width="2.66666666666667" style="71" customWidth="1"/>
    <col min="8195" max="8215" width="4.77777777777778" style="71" customWidth="1"/>
    <col min="8216" max="8225" width="5.33333333333333" style="71" customWidth="1"/>
    <col min="8226" max="8226" width="10.1111111111111" style="71" customWidth="1"/>
    <col min="8227" max="8227" width="12.8796296296296" style="71" customWidth="1"/>
    <col min="8228" max="8230" width="9" style="71" customWidth="1"/>
    <col min="8231" max="8448" width="8.66666666666667" style="71"/>
    <col min="8449" max="8449" width="3.21296296296296" style="71" customWidth="1"/>
    <col min="8450" max="8450" width="2.66666666666667" style="71" customWidth="1"/>
    <col min="8451" max="8471" width="4.77777777777778" style="71" customWidth="1"/>
    <col min="8472" max="8481" width="5.33333333333333" style="71" customWidth="1"/>
    <col min="8482" max="8482" width="10.1111111111111" style="71" customWidth="1"/>
    <col min="8483" max="8483" width="12.8796296296296" style="71" customWidth="1"/>
    <col min="8484" max="8486" width="9" style="71" customWidth="1"/>
    <col min="8487" max="8704" width="8.66666666666667" style="71"/>
    <col min="8705" max="8705" width="3.21296296296296" style="71" customWidth="1"/>
    <col min="8706" max="8706" width="2.66666666666667" style="71" customWidth="1"/>
    <col min="8707" max="8727" width="4.77777777777778" style="71" customWidth="1"/>
    <col min="8728" max="8737" width="5.33333333333333" style="71" customWidth="1"/>
    <col min="8738" max="8738" width="10.1111111111111" style="71" customWidth="1"/>
    <col min="8739" max="8739" width="12.8796296296296" style="71" customWidth="1"/>
    <col min="8740" max="8742" width="9" style="71" customWidth="1"/>
    <col min="8743" max="8960" width="8.66666666666667" style="71"/>
    <col min="8961" max="8961" width="3.21296296296296" style="71" customWidth="1"/>
    <col min="8962" max="8962" width="2.66666666666667" style="71" customWidth="1"/>
    <col min="8963" max="8983" width="4.77777777777778" style="71" customWidth="1"/>
    <col min="8984" max="8993" width="5.33333333333333" style="71" customWidth="1"/>
    <col min="8994" max="8994" width="10.1111111111111" style="71" customWidth="1"/>
    <col min="8995" max="8995" width="12.8796296296296" style="71" customWidth="1"/>
    <col min="8996" max="8998" width="9" style="71" customWidth="1"/>
    <col min="8999" max="9216" width="8.66666666666667" style="71"/>
    <col min="9217" max="9217" width="3.21296296296296" style="71" customWidth="1"/>
    <col min="9218" max="9218" width="2.66666666666667" style="71" customWidth="1"/>
    <col min="9219" max="9239" width="4.77777777777778" style="71" customWidth="1"/>
    <col min="9240" max="9249" width="5.33333333333333" style="71" customWidth="1"/>
    <col min="9250" max="9250" width="10.1111111111111" style="71" customWidth="1"/>
    <col min="9251" max="9251" width="12.8796296296296" style="71" customWidth="1"/>
    <col min="9252" max="9254" width="9" style="71" customWidth="1"/>
    <col min="9255" max="9472" width="8.66666666666667" style="71"/>
    <col min="9473" max="9473" width="3.21296296296296" style="71" customWidth="1"/>
    <col min="9474" max="9474" width="2.66666666666667" style="71" customWidth="1"/>
    <col min="9475" max="9495" width="4.77777777777778" style="71" customWidth="1"/>
    <col min="9496" max="9505" width="5.33333333333333" style="71" customWidth="1"/>
    <col min="9506" max="9506" width="10.1111111111111" style="71" customWidth="1"/>
    <col min="9507" max="9507" width="12.8796296296296" style="71" customWidth="1"/>
    <col min="9508" max="9510" width="9" style="71" customWidth="1"/>
    <col min="9511" max="9728" width="8.66666666666667" style="71"/>
    <col min="9729" max="9729" width="3.21296296296296" style="71" customWidth="1"/>
    <col min="9730" max="9730" width="2.66666666666667" style="71" customWidth="1"/>
    <col min="9731" max="9751" width="4.77777777777778" style="71" customWidth="1"/>
    <col min="9752" max="9761" width="5.33333333333333" style="71" customWidth="1"/>
    <col min="9762" max="9762" width="10.1111111111111" style="71" customWidth="1"/>
    <col min="9763" max="9763" width="12.8796296296296" style="71" customWidth="1"/>
    <col min="9764" max="9766" width="9" style="71" customWidth="1"/>
    <col min="9767" max="9984" width="8.66666666666667" style="71"/>
    <col min="9985" max="9985" width="3.21296296296296" style="71" customWidth="1"/>
    <col min="9986" max="9986" width="2.66666666666667" style="71" customWidth="1"/>
    <col min="9987" max="10007" width="4.77777777777778" style="71" customWidth="1"/>
    <col min="10008" max="10017" width="5.33333333333333" style="71" customWidth="1"/>
    <col min="10018" max="10018" width="10.1111111111111" style="71" customWidth="1"/>
    <col min="10019" max="10019" width="12.8796296296296" style="71" customWidth="1"/>
    <col min="10020" max="10022" width="9" style="71" customWidth="1"/>
    <col min="10023" max="10240" width="8.66666666666667" style="71"/>
    <col min="10241" max="10241" width="3.21296296296296" style="71" customWidth="1"/>
    <col min="10242" max="10242" width="2.66666666666667" style="71" customWidth="1"/>
    <col min="10243" max="10263" width="4.77777777777778" style="71" customWidth="1"/>
    <col min="10264" max="10273" width="5.33333333333333" style="71" customWidth="1"/>
    <col min="10274" max="10274" width="10.1111111111111" style="71" customWidth="1"/>
    <col min="10275" max="10275" width="12.8796296296296" style="71" customWidth="1"/>
    <col min="10276" max="10278" width="9" style="71" customWidth="1"/>
    <col min="10279" max="10496" width="8.66666666666667" style="71"/>
    <col min="10497" max="10497" width="3.21296296296296" style="71" customWidth="1"/>
    <col min="10498" max="10498" width="2.66666666666667" style="71" customWidth="1"/>
    <col min="10499" max="10519" width="4.77777777777778" style="71" customWidth="1"/>
    <col min="10520" max="10529" width="5.33333333333333" style="71" customWidth="1"/>
    <col min="10530" max="10530" width="10.1111111111111" style="71" customWidth="1"/>
    <col min="10531" max="10531" width="12.8796296296296" style="71" customWidth="1"/>
    <col min="10532" max="10534" width="9" style="71" customWidth="1"/>
    <col min="10535" max="10752" width="8.66666666666667" style="71"/>
    <col min="10753" max="10753" width="3.21296296296296" style="71" customWidth="1"/>
    <col min="10754" max="10754" width="2.66666666666667" style="71" customWidth="1"/>
    <col min="10755" max="10775" width="4.77777777777778" style="71" customWidth="1"/>
    <col min="10776" max="10785" width="5.33333333333333" style="71" customWidth="1"/>
    <col min="10786" max="10786" width="10.1111111111111" style="71" customWidth="1"/>
    <col min="10787" max="10787" width="12.8796296296296" style="71" customWidth="1"/>
    <col min="10788" max="10790" width="9" style="71" customWidth="1"/>
    <col min="10791" max="11008" width="8.66666666666667" style="71"/>
    <col min="11009" max="11009" width="3.21296296296296" style="71" customWidth="1"/>
    <col min="11010" max="11010" width="2.66666666666667" style="71" customWidth="1"/>
    <col min="11011" max="11031" width="4.77777777777778" style="71" customWidth="1"/>
    <col min="11032" max="11041" width="5.33333333333333" style="71" customWidth="1"/>
    <col min="11042" max="11042" width="10.1111111111111" style="71" customWidth="1"/>
    <col min="11043" max="11043" width="12.8796296296296" style="71" customWidth="1"/>
    <col min="11044" max="11046" width="9" style="71" customWidth="1"/>
    <col min="11047" max="11264" width="8.66666666666667" style="71"/>
    <col min="11265" max="11265" width="3.21296296296296" style="71" customWidth="1"/>
    <col min="11266" max="11266" width="2.66666666666667" style="71" customWidth="1"/>
    <col min="11267" max="11287" width="4.77777777777778" style="71" customWidth="1"/>
    <col min="11288" max="11297" width="5.33333333333333" style="71" customWidth="1"/>
    <col min="11298" max="11298" width="10.1111111111111" style="71" customWidth="1"/>
    <col min="11299" max="11299" width="12.8796296296296" style="71" customWidth="1"/>
    <col min="11300" max="11302" width="9" style="71" customWidth="1"/>
    <col min="11303" max="11520" width="8.66666666666667" style="71"/>
    <col min="11521" max="11521" width="3.21296296296296" style="71" customWidth="1"/>
    <col min="11522" max="11522" width="2.66666666666667" style="71" customWidth="1"/>
    <col min="11523" max="11543" width="4.77777777777778" style="71" customWidth="1"/>
    <col min="11544" max="11553" width="5.33333333333333" style="71" customWidth="1"/>
    <col min="11554" max="11554" width="10.1111111111111" style="71" customWidth="1"/>
    <col min="11555" max="11555" width="12.8796296296296" style="71" customWidth="1"/>
    <col min="11556" max="11558" width="9" style="71" customWidth="1"/>
    <col min="11559" max="11776" width="8.66666666666667" style="71"/>
    <col min="11777" max="11777" width="3.21296296296296" style="71" customWidth="1"/>
    <col min="11778" max="11778" width="2.66666666666667" style="71" customWidth="1"/>
    <col min="11779" max="11799" width="4.77777777777778" style="71" customWidth="1"/>
    <col min="11800" max="11809" width="5.33333333333333" style="71" customWidth="1"/>
    <col min="11810" max="11810" width="10.1111111111111" style="71" customWidth="1"/>
    <col min="11811" max="11811" width="12.8796296296296" style="71" customWidth="1"/>
    <col min="11812" max="11814" width="9" style="71" customWidth="1"/>
    <col min="11815" max="12032" width="8.66666666666667" style="71"/>
    <col min="12033" max="12033" width="3.21296296296296" style="71" customWidth="1"/>
    <col min="12034" max="12034" width="2.66666666666667" style="71" customWidth="1"/>
    <col min="12035" max="12055" width="4.77777777777778" style="71" customWidth="1"/>
    <col min="12056" max="12065" width="5.33333333333333" style="71" customWidth="1"/>
    <col min="12066" max="12066" width="10.1111111111111" style="71" customWidth="1"/>
    <col min="12067" max="12067" width="12.8796296296296" style="71" customWidth="1"/>
    <col min="12068" max="12070" width="9" style="71" customWidth="1"/>
    <col min="12071" max="12288" width="8.66666666666667" style="71"/>
    <col min="12289" max="12289" width="3.21296296296296" style="71" customWidth="1"/>
    <col min="12290" max="12290" width="2.66666666666667" style="71" customWidth="1"/>
    <col min="12291" max="12311" width="4.77777777777778" style="71" customWidth="1"/>
    <col min="12312" max="12321" width="5.33333333333333" style="71" customWidth="1"/>
    <col min="12322" max="12322" width="10.1111111111111" style="71" customWidth="1"/>
    <col min="12323" max="12323" width="12.8796296296296" style="71" customWidth="1"/>
    <col min="12324" max="12326" width="9" style="71" customWidth="1"/>
    <col min="12327" max="12544" width="8.66666666666667" style="71"/>
    <col min="12545" max="12545" width="3.21296296296296" style="71" customWidth="1"/>
    <col min="12546" max="12546" width="2.66666666666667" style="71" customWidth="1"/>
    <col min="12547" max="12567" width="4.77777777777778" style="71" customWidth="1"/>
    <col min="12568" max="12577" width="5.33333333333333" style="71" customWidth="1"/>
    <col min="12578" max="12578" width="10.1111111111111" style="71" customWidth="1"/>
    <col min="12579" max="12579" width="12.8796296296296" style="71" customWidth="1"/>
    <col min="12580" max="12582" width="9" style="71" customWidth="1"/>
    <col min="12583" max="12800" width="8.66666666666667" style="71"/>
    <col min="12801" max="12801" width="3.21296296296296" style="71" customWidth="1"/>
    <col min="12802" max="12802" width="2.66666666666667" style="71" customWidth="1"/>
    <col min="12803" max="12823" width="4.77777777777778" style="71" customWidth="1"/>
    <col min="12824" max="12833" width="5.33333333333333" style="71" customWidth="1"/>
    <col min="12834" max="12834" width="10.1111111111111" style="71" customWidth="1"/>
    <col min="12835" max="12835" width="12.8796296296296" style="71" customWidth="1"/>
    <col min="12836" max="12838" width="9" style="71" customWidth="1"/>
    <col min="12839" max="13056" width="8.66666666666667" style="71"/>
    <col min="13057" max="13057" width="3.21296296296296" style="71" customWidth="1"/>
    <col min="13058" max="13058" width="2.66666666666667" style="71" customWidth="1"/>
    <col min="13059" max="13079" width="4.77777777777778" style="71" customWidth="1"/>
    <col min="13080" max="13089" width="5.33333333333333" style="71" customWidth="1"/>
    <col min="13090" max="13090" width="10.1111111111111" style="71" customWidth="1"/>
    <col min="13091" max="13091" width="12.8796296296296" style="71" customWidth="1"/>
    <col min="13092" max="13094" width="9" style="71" customWidth="1"/>
    <col min="13095" max="13312" width="8.66666666666667" style="71"/>
    <col min="13313" max="13313" width="3.21296296296296" style="71" customWidth="1"/>
    <col min="13314" max="13314" width="2.66666666666667" style="71" customWidth="1"/>
    <col min="13315" max="13335" width="4.77777777777778" style="71" customWidth="1"/>
    <col min="13336" max="13345" width="5.33333333333333" style="71" customWidth="1"/>
    <col min="13346" max="13346" width="10.1111111111111" style="71" customWidth="1"/>
    <col min="13347" max="13347" width="12.8796296296296" style="71" customWidth="1"/>
    <col min="13348" max="13350" width="9" style="71" customWidth="1"/>
    <col min="13351" max="13568" width="8.66666666666667" style="71"/>
    <col min="13569" max="13569" width="3.21296296296296" style="71" customWidth="1"/>
    <col min="13570" max="13570" width="2.66666666666667" style="71" customWidth="1"/>
    <col min="13571" max="13591" width="4.77777777777778" style="71" customWidth="1"/>
    <col min="13592" max="13601" width="5.33333333333333" style="71" customWidth="1"/>
    <col min="13602" max="13602" width="10.1111111111111" style="71" customWidth="1"/>
    <col min="13603" max="13603" width="12.8796296296296" style="71" customWidth="1"/>
    <col min="13604" max="13606" width="9" style="71" customWidth="1"/>
    <col min="13607" max="13824" width="8.66666666666667" style="71"/>
    <col min="13825" max="13825" width="3.21296296296296" style="71" customWidth="1"/>
    <col min="13826" max="13826" width="2.66666666666667" style="71" customWidth="1"/>
    <col min="13827" max="13847" width="4.77777777777778" style="71" customWidth="1"/>
    <col min="13848" max="13857" width="5.33333333333333" style="71" customWidth="1"/>
    <col min="13858" max="13858" width="10.1111111111111" style="71" customWidth="1"/>
    <col min="13859" max="13859" width="12.8796296296296" style="71" customWidth="1"/>
    <col min="13860" max="13862" width="9" style="71" customWidth="1"/>
    <col min="13863" max="14080" width="8.66666666666667" style="71"/>
    <col min="14081" max="14081" width="3.21296296296296" style="71" customWidth="1"/>
    <col min="14082" max="14082" width="2.66666666666667" style="71" customWidth="1"/>
    <col min="14083" max="14103" width="4.77777777777778" style="71" customWidth="1"/>
    <col min="14104" max="14113" width="5.33333333333333" style="71" customWidth="1"/>
    <col min="14114" max="14114" width="10.1111111111111" style="71" customWidth="1"/>
    <col min="14115" max="14115" width="12.8796296296296" style="71" customWidth="1"/>
    <col min="14116" max="14118" width="9" style="71" customWidth="1"/>
    <col min="14119" max="14336" width="8.66666666666667" style="71"/>
    <col min="14337" max="14337" width="3.21296296296296" style="71" customWidth="1"/>
    <col min="14338" max="14338" width="2.66666666666667" style="71" customWidth="1"/>
    <col min="14339" max="14359" width="4.77777777777778" style="71" customWidth="1"/>
    <col min="14360" max="14369" width="5.33333333333333" style="71" customWidth="1"/>
    <col min="14370" max="14370" width="10.1111111111111" style="71" customWidth="1"/>
    <col min="14371" max="14371" width="12.8796296296296" style="71" customWidth="1"/>
    <col min="14372" max="14374" width="9" style="71" customWidth="1"/>
    <col min="14375" max="14592" width="8.66666666666667" style="71"/>
    <col min="14593" max="14593" width="3.21296296296296" style="71" customWidth="1"/>
    <col min="14594" max="14594" width="2.66666666666667" style="71" customWidth="1"/>
    <col min="14595" max="14615" width="4.77777777777778" style="71" customWidth="1"/>
    <col min="14616" max="14625" width="5.33333333333333" style="71" customWidth="1"/>
    <col min="14626" max="14626" width="10.1111111111111" style="71" customWidth="1"/>
    <col min="14627" max="14627" width="12.8796296296296" style="71" customWidth="1"/>
    <col min="14628" max="14630" width="9" style="71" customWidth="1"/>
    <col min="14631" max="14848" width="8.66666666666667" style="71"/>
    <col min="14849" max="14849" width="3.21296296296296" style="71" customWidth="1"/>
    <col min="14850" max="14850" width="2.66666666666667" style="71" customWidth="1"/>
    <col min="14851" max="14871" width="4.77777777777778" style="71" customWidth="1"/>
    <col min="14872" max="14881" width="5.33333333333333" style="71" customWidth="1"/>
    <col min="14882" max="14882" width="10.1111111111111" style="71" customWidth="1"/>
    <col min="14883" max="14883" width="12.8796296296296" style="71" customWidth="1"/>
    <col min="14884" max="14886" width="9" style="71" customWidth="1"/>
    <col min="14887" max="15104" width="8.66666666666667" style="71"/>
    <col min="15105" max="15105" width="3.21296296296296" style="71" customWidth="1"/>
    <col min="15106" max="15106" width="2.66666666666667" style="71" customWidth="1"/>
    <col min="15107" max="15127" width="4.77777777777778" style="71" customWidth="1"/>
    <col min="15128" max="15137" width="5.33333333333333" style="71" customWidth="1"/>
    <col min="15138" max="15138" width="10.1111111111111" style="71" customWidth="1"/>
    <col min="15139" max="15139" width="12.8796296296296" style="71" customWidth="1"/>
    <col min="15140" max="15142" width="9" style="71" customWidth="1"/>
    <col min="15143" max="15360" width="8.66666666666667" style="71"/>
    <col min="15361" max="15361" width="3.21296296296296" style="71" customWidth="1"/>
    <col min="15362" max="15362" width="2.66666666666667" style="71" customWidth="1"/>
    <col min="15363" max="15383" width="4.77777777777778" style="71" customWidth="1"/>
    <col min="15384" max="15393" width="5.33333333333333" style="71" customWidth="1"/>
    <col min="15394" max="15394" width="10.1111111111111" style="71" customWidth="1"/>
    <col min="15395" max="15395" width="12.8796296296296" style="71" customWidth="1"/>
    <col min="15396" max="15398" width="9" style="71" customWidth="1"/>
    <col min="15399" max="15616" width="8.66666666666667" style="71"/>
    <col min="15617" max="15617" width="3.21296296296296" style="71" customWidth="1"/>
    <col min="15618" max="15618" width="2.66666666666667" style="71" customWidth="1"/>
    <col min="15619" max="15639" width="4.77777777777778" style="71" customWidth="1"/>
    <col min="15640" max="15649" width="5.33333333333333" style="71" customWidth="1"/>
    <col min="15650" max="15650" width="10.1111111111111" style="71" customWidth="1"/>
    <col min="15651" max="15651" width="12.8796296296296" style="71" customWidth="1"/>
    <col min="15652" max="15654" width="9" style="71" customWidth="1"/>
    <col min="15655" max="15872" width="8.66666666666667" style="71"/>
    <col min="15873" max="15873" width="3.21296296296296" style="71" customWidth="1"/>
    <col min="15874" max="15874" width="2.66666666666667" style="71" customWidth="1"/>
    <col min="15875" max="15895" width="4.77777777777778" style="71" customWidth="1"/>
    <col min="15896" max="15905" width="5.33333333333333" style="71" customWidth="1"/>
    <col min="15906" max="15906" width="10.1111111111111" style="71" customWidth="1"/>
    <col min="15907" max="15907" width="12.8796296296296" style="71" customWidth="1"/>
    <col min="15908" max="15910" width="9" style="71" customWidth="1"/>
    <col min="15911" max="16128" width="8.66666666666667" style="71"/>
    <col min="16129" max="16129" width="3.21296296296296" style="71" customWidth="1"/>
    <col min="16130" max="16130" width="2.66666666666667" style="71" customWidth="1"/>
    <col min="16131" max="16151" width="4.77777777777778" style="71" customWidth="1"/>
    <col min="16152" max="16161" width="5.33333333333333" style="71" customWidth="1"/>
    <col min="16162" max="16162" width="10.1111111111111" style="71" customWidth="1"/>
    <col min="16163" max="16163" width="12.8796296296296" style="71" customWidth="1"/>
    <col min="16164" max="16166" width="9" style="71" customWidth="1"/>
    <col min="16167" max="16384" width="8.66666666666667" style="71"/>
  </cols>
  <sheetData>
    <row r="1" ht="33" customHeight="1" spans="1:33">
      <c r="A1" s="72" t="s">
        <v>13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ht="27" customHeight="1" spans="1:33">
      <c r="A2" s="73" t="s">
        <v>14</v>
      </c>
      <c r="B2" s="73"/>
      <c r="C2" s="74" t="str">
        <f>工程的基本信息!B1</f>
        <v>横沥镇田饶步村牛富路道路提升工程</v>
      </c>
      <c r="D2" s="74"/>
      <c r="E2" s="74"/>
      <c r="F2" s="74"/>
      <c r="G2" s="74"/>
      <c r="H2" s="74"/>
      <c r="I2" s="74"/>
      <c r="J2" s="74"/>
      <c r="K2" s="74"/>
      <c r="L2" s="74"/>
      <c r="M2" s="92"/>
      <c r="N2" s="92"/>
      <c r="O2" s="92"/>
      <c r="P2" s="92"/>
      <c r="Q2" s="74"/>
      <c r="R2" s="74"/>
      <c r="S2" s="74"/>
      <c r="T2" s="74"/>
      <c r="U2" s="74"/>
      <c r="V2" s="74"/>
      <c r="W2" s="74"/>
      <c r="X2" s="93" t="s">
        <v>15</v>
      </c>
      <c r="Y2" s="93"/>
      <c r="Z2" s="93"/>
      <c r="AA2" s="93"/>
      <c r="AB2" s="93"/>
      <c r="AC2" s="93"/>
      <c r="AD2" s="107" t="str">
        <f>工程的基本信息!B3</f>
        <v>2024年09月03日</v>
      </c>
      <c r="AE2" s="95"/>
      <c r="AF2" s="95"/>
      <c r="AG2" s="95"/>
    </row>
    <row r="3" ht="27" customHeight="1" spans="1:33">
      <c r="A3" s="75" t="s">
        <v>16</v>
      </c>
      <c r="B3" s="75"/>
      <c r="C3" s="76" t="str">
        <f>工程的基本信息!B2</f>
        <v>HLAHLC12400792</v>
      </c>
      <c r="D3" s="76"/>
      <c r="E3" s="76"/>
      <c r="F3" s="76"/>
      <c r="G3" s="76"/>
      <c r="H3" s="76"/>
      <c r="I3" s="76"/>
      <c r="J3" s="76"/>
      <c r="K3" s="76"/>
      <c r="L3" s="76"/>
      <c r="M3" s="93"/>
      <c r="N3" s="93"/>
      <c r="O3" s="93"/>
      <c r="P3" s="93"/>
      <c r="Q3" s="76"/>
      <c r="R3" s="76"/>
      <c r="S3" s="76"/>
      <c r="T3" s="76"/>
      <c r="U3" s="76"/>
      <c r="V3" s="76"/>
      <c r="W3" s="76"/>
      <c r="X3" s="93"/>
      <c r="Y3" s="93"/>
      <c r="Z3" s="93"/>
      <c r="AA3" s="93"/>
      <c r="AB3" s="95"/>
      <c r="AC3" s="95"/>
      <c r="AD3" s="95"/>
      <c r="AE3" s="95"/>
      <c r="AF3" s="95"/>
      <c r="AG3" s="95"/>
    </row>
    <row r="4" ht="37.05" customHeight="1" spans="1:33">
      <c r="A4" s="77" t="s">
        <v>17</v>
      </c>
      <c r="B4" s="77"/>
      <c r="C4" s="77" t="s">
        <v>18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</row>
    <row r="5" ht="37.05" customHeight="1" spans="1:33">
      <c r="A5" s="77" t="s">
        <v>19</v>
      </c>
      <c r="B5" s="78"/>
      <c r="C5" s="79">
        <v>1</v>
      </c>
      <c r="D5" s="79">
        <v>2</v>
      </c>
      <c r="E5" s="79">
        <v>3</v>
      </c>
      <c r="F5" s="79">
        <v>4</v>
      </c>
      <c r="G5" s="79">
        <v>5</v>
      </c>
      <c r="H5" s="79">
        <v>6</v>
      </c>
      <c r="I5" s="79">
        <v>7</v>
      </c>
      <c r="J5" s="79">
        <v>8</v>
      </c>
      <c r="K5" s="79">
        <v>9</v>
      </c>
      <c r="L5" s="79">
        <v>10</v>
      </c>
      <c r="M5" s="79">
        <v>11</v>
      </c>
      <c r="N5" s="79">
        <v>12</v>
      </c>
      <c r="O5" s="79">
        <v>13</v>
      </c>
      <c r="P5" s="79">
        <v>14</v>
      </c>
      <c r="Q5" s="79">
        <v>15</v>
      </c>
      <c r="R5" s="79">
        <v>16</v>
      </c>
      <c r="S5" s="79">
        <v>17</v>
      </c>
      <c r="T5" s="79">
        <v>18</v>
      </c>
      <c r="U5" s="79">
        <v>19</v>
      </c>
      <c r="V5" s="79">
        <v>20</v>
      </c>
      <c r="W5" s="79">
        <v>21</v>
      </c>
      <c r="X5" s="79">
        <v>22</v>
      </c>
      <c r="Y5" s="79">
        <v>23</v>
      </c>
      <c r="Z5" s="79">
        <v>24</v>
      </c>
      <c r="AA5" s="79">
        <v>25</v>
      </c>
      <c r="AB5" s="79">
        <v>26</v>
      </c>
      <c r="AC5" s="79">
        <v>27</v>
      </c>
      <c r="AD5" s="79">
        <v>28</v>
      </c>
      <c r="AE5" s="79">
        <v>29</v>
      </c>
      <c r="AF5" s="79">
        <v>30</v>
      </c>
      <c r="AG5" s="79">
        <v>31</v>
      </c>
    </row>
    <row r="6" ht="37.05" customHeight="1" spans="1:33">
      <c r="A6" s="77" t="s">
        <v>20</v>
      </c>
      <c r="B6" s="78"/>
      <c r="C6" s="80">
        <v>0</v>
      </c>
      <c r="D6" s="80">
        <f>C6+0.1%</f>
        <v>0.001</v>
      </c>
      <c r="E6" s="80">
        <f t="shared" ref="E6" si="0">D6+0.1%</f>
        <v>0.002</v>
      </c>
      <c r="F6" s="80">
        <f t="shared" ref="F6:AG6" si="1">E6+0.1%</f>
        <v>0.003</v>
      </c>
      <c r="G6" s="80">
        <f t="shared" si="1"/>
        <v>0.004</v>
      </c>
      <c r="H6" s="80">
        <f t="shared" si="1"/>
        <v>0.005</v>
      </c>
      <c r="I6" s="80">
        <f t="shared" si="1"/>
        <v>0.006</v>
      </c>
      <c r="J6" s="80">
        <f t="shared" si="1"/>
        <v>0.007</v>
      </c>
      <c r="K6" s="80">
        <f t="shared" si="1"/>
        <v>0.008</v>
      </c>
      <c r="L6" s="80">
        <f t="shared" si="1"/>
        <v>0.009</v>
      </c>
      <c r="M6" s="80">
        <f t="shared" si="1"/>
        <v>0.01</v>
      </c>
      <c r="N6" s="80">
        <f t="shared" si="1"/>
        <v>0.011</v>
      </c>
      <c r="O6" s="80">
        <f t="shared" si="1"/>
        <v>0.012</v>
      </c>
      <c r="P6" s="80">
        <f t="shared" si="1"/>
        <v>0.013</v>
      </c>
      <c r="Q6" s="80">
        <f t="shared" si="1"/>
        <v>0.014</v>
      </c>
      <c r="R6" s="80">
        <f t="shared" si="1"/>
        <v>0.015</v>
      </c>
      <c r="S6" s="80">
        <f t="shared" si="1"/>
        <v>0.016</v>
      </c>
      <c r="T6" s="80">
        <f t="shared" si="1"/>
        <v>0.017</v>
      </c>
      <c r="U6" s="80">
        <f t="shared" si="1"/>
        <v>0.018</v>
      </c>
      <c r="V6" s="80">
        <f t="shared" si="1"/>
        <v>0.019</v>
      </c>
      <c r="W6" s="80">
        <f t="shared" si="1"/>
        <v>0.02</v>
      </c>
      <c r="X6" s="80">
        <f t="shared" si="1"/>
        <v>0.021</v>
      </c>
      <c r="Y6" s="80">
        <f t="shared" si="1"/>
        <v>0.022</v>
      </c>
      <c r="Z6" s="80">
        <f t="shared" si="1"/>
        <v>0.023</v>
      </c>
      <c r="AA6" s="80">
        <f t="shared" si="1"/>
        <v>0.024</v>
      </c>
      <c r="AB6" s="80">
        <f t="shared" si="1"/>
        <v>0.025</v>
      </c>
      <c r="AC6" s="80">
        <f t="shared" si="1"/>
        <v>0.026</v>
      </c>
      <c r="AD6" s="80">
        <f t="shared" si="1"/>
        <v>0.027</v>
      </c>
      <c r="AE6" s="80">
        <f t="shared" si="1"/>
        <v>0.028</v>
      </c>
      <c r="AF6" s="80">
        <f t="shared" si="1"/>
        <v>0.029</v>
      </c>
      <c r="AG6" s="80">
        <f t="shared" si="1"/>
        <v>0.03</v>
      </c>
    </row>
    <row r="7" ht="37.05" customHeight="1" spans="1:33">
      <c r="A7" s="81" t="s">
        <v>21</v>
      </c>
      <c r="B7" s="81"/>
      <c r="C7" s="81"/>
      <c r="D7" s="81">
        <v>19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</row>
    <row r="8" ht="37.05" customHeight="1" spans="1:41">
      <c r="A8" s="81" t="s">
        <v>20</v>
      </c>
      <c r="B8" s="81"/>
      <c r="C8" s="81"/>
      <c r="D8" s="82">
        <f>SUMPRODUCT(($C$5:$AG$5=$D$7)*($C$6:$AG$6))</f>
        <v>0.018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O8" s="71">
        <f>D9*(1-D8)</f>
        <v>1807911.56154</v>
      </c>
    </row>
    <row r="9" s="70" customFormat="1" ht="37.05" customHeight="1" spans="1:37">
      <c r="A9" s="81" t="s">
        <v>22</v>
      </c>
      <c r="B9" s="81"/>
      <c r="C9" s="81"/>
      <c r="D9" s="83">
        <f>工程的基本信息!B6</f>
        <v>1841050.47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1" t="s">
        <v>23</v>
      </c>
      <c r="S9" s="81"/>
      <c r="T9" s="81"/>
      <c r="U9" s="81"/>
      <c r="V9" s="81"/>
      <c r="W9" s="94">
        <f>ROUND(D9*(1-D8),0)</f>
        <v>1807912</v>
      </c>
      <c r="X9" s="94"/>
      <c r="Y9" s="94"/>
      <c r="Z9" s="94"/>
      <c r="AA9" s="94"/>
      <c r="AB9" s="94"/>
      <c r="AC9" s="94"/>
      <c r="AD9" s="94"/>
      <c r="AE9" s="94"/>
      <c r="AF9" s="94"/>
      <c r="AG9" s="94"/>
      <c r="AI9" s="96">
        <f>ROUND(D9*(1-D8),0)</f>
        <v>1807912</v>
      </c>
      <c r="AK9" s="70">
        <v>1630762</v>
      </c>
    </row>
    <row r="10" ht="37.05" customHeight="1" spans="1:33">
      <c r="A10" s="81" t="s">
        <v>24</v>
      </c>
      <c r="B10" s="81"/>
      <c r="C10" s="81"/>
      <c r="D10" s="81" t="s">
        <v>25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</row>
    <row r="11" ht="37.05" customHeight="1" spans="1:33">
      <c r="A11" s="81" t="s">
        <v>19</v>
      </c>
      <c r="B11" s="81"/>
      <c r="C11" s="81"/>
      <c r="D11" s="84">
        <v>1</v>
      </c>
      <c r="E11" s="84"/>
      <c r="F11" s="84"/>
      <c r="G11" s="84"/>
      <c r="H11" s="84"/>
      <c r="I11" s="84">
        <v>2</v>
      </c>
      <c r="J11" s="84"/>
      <c r="K11" s="84"/>
      <c r="L11" s="84"/>
      <c r="M11" s="84"/>
      <c r="N11" s="84">
        <v>3</v>
      </c>
      <c r="O11" s="84"/>
      <c r="P11" s="84"/>
      <c r="Q11" s="84"/>
      <c r="R11" s="84"/>
      <c r="S11" s="84">
        <v>4</v>
      </c>
      <c r="T11" s="84"/>
      <c r="U11" s="84"/>
      <c r="V11" s="84"/>
      <c r="W11" s="84"/>
      <c r="X11" s="84">
        <v>5</v>
      </c>
      <c r="Y11" s="84"/>
      <c r="Z11" s="84"/>
      <c r="AA11" s="84"/>
      <c r="AB11" s="84"/>
      <c r="AC11" s="84">
        <v>6</v>
      </c>
      <c r="AD11" s="84"/>
      <c r="AE11" s="84"/>
      <c r="AF11" s="84"/>
      <c r="AG11" s="84"/>
    </row>
    <row r="12" ht="37.05" customHeight="1" spans="1:35">
      <c r="A12" s="81" t="s">
        <v>26</v>
      </c>
      <c r="B12" s="81"/>
      <c r="C12" s="81"/>
      <c r="D12" s="85">
        <v>0.5</v>
      </c>
      <c r="E12" s="85"/>
      <c r="F12" s="85"/>
      <c r="G12" s="85"/>
      <c r="H12" s="85"/>
      <c r="I12" s="85">
        <v>0.6</v>
      </c>
      <c r="J12" s="85"/>
      <c r="K12" s="85"/>
      <c r="L12" s="85"/>
      <c r="M12" s="85"/>
      <c r="N12" s="85">
        <v>0.7</v>
      </c>
      <c r="O12" s="85"/>
      <c r="P12" s="85"/>
      <c r="Q12" s="85"/>
      <c r="R12" s="85"/>
      <c r="S12" s="85">
        <v>0.8</v>
      </c>
      <c r="T12" s="85"/>
      <c r="U12" s="85"/>
      <c r="V12" s="85"/>
      <c r="W12" s="85"/>
      <c r="X12" s="85">
        <v>0.9</v>
      </c>
      <c r="Y12" s="85"/>
      <c r="Z12" s="85"/>
      <c r="AA12" s="85"/>
      <c r="AB12" s="85"/>
      <c r="AC12" s="85">
        <v>1</v>
      </c>
      <c r="AD12" s="85"/>
      <c r="AE12" s="85"/>
      <c r="AF12" s="85"/>
      <c r="AG12" s="85"/>
      <c r="AI12" s="71">
        <f>D9*(1-D8)</f>
        <v>1807911.56154</v>
      </c>
    </row>
    <row r="13" ht="37.05" customHeight="1" spans="1:33">
      <c r="A13" s="81" t="s">
        <v>21</v>
      </c>
      <c r="B13" s="81"/>
      <c r="C13" s="81"/>
      <c r="D13" s="81">
        <v>6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</row>
    <row r="14" ht="37.05" customHeight="1" spans="1:33">
      <c r="A14" s="81" t="s">
        <v>26</v>
      </c>
      <c r="B14" s="81"/>
      <c r="C14" s="81"/>
      <c r="D14" s="86">
        <f>SUMPRODUCT(($D$11:$AG$11=$D$13)*($D$12:$AG$12))</f>
        <v>1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</row>
    <row r="15" ht="37.05" customHeight="1" spans="1:33">
      <c r="A15" s="81" t="s">
        <v>27</v>
      </c>
      <c r="B15" s="81"/>
      <c r="C15" s="81"/>
      <c r="D15" s="87">
        <f>1-D14</f>
        <v>0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</row>
    <row r="16" ht="37.05" customHeight="1" spans="1:35">
      <c r="A16" s="81" t="s">
        <v>28</v>
      </c>
      <c r="B16" s="81"/>
      <c r="C16" s="81"/>
      <c r="D16" s="88">
        <f>(SUM(计算表!D8:D366)-MAX(计算表!D8:D366)-MIN(计算表!D8:D366))/(COUNT(计算表!D8:D366)-2)</f>
        <v>1793196.50145659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I16"/>
    </row>
    <row r="17" ht="37.05" customHeight="1" spans="1:35">
      <c r="A17" s="81" t="s">
        <v>29</v>
      </c>
      <c r="B17" s="81"/>
      <c r="C17" s="81"/>
      <c r="D17" s="89">
        <f>ROUND(W9*D14+D16*D15,0)</f>
        <v>1807912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70"/>
      <c r="AI17" s="71">
        <f>ROUND(W9*D14+D16*D15,0)</f>
        <v>1807912</v>
      </c>
    </row>
    <row r="18" spans="2:5">
      <c r="B18" s="90"/>
      <c r="C18" s="90"/>
      <c r="D18" s="90"/>
      <c r="E18" s="91"/>
    </row>
  </sheetData>
  <mergeCells count="48">
    <mergeCell ref="A1:AG1"/>
    <mergeCell ref="A2:B2"/>
    <mergeCell ref="C2:L2"/>
    <mergeCell ref="M2:P2"/>
    <mergeCell ref="Q2:W2"/>
    <mergeCell ref="X2:AC2"/>
    <mergeCell ref="AD2:AG2"/>
    <mergeCell ref="A3:B3"/>
    <mergeCell ref="C3:L3"/>
    <mergeCell ref="A4:B4"/>
    <mergeCell ref="C4:AG4"/>
    <mergeCell ref="A5:B5"/>
    <mergeCell ref="A6:B6"/>
    <mergeCell ref="A7:C7"/>
    <mergeCell ref="D7:AG7"/>
    <mergeCell ref="A8:C8"/>
    <mergeCell ref="D8:AG8"/>
    <mergeCell ref="A9:C9"/>
    <mergeCell ref="D9:Q9"/>
    <mergeCell ref="R9:V9"/>
    <mergeCell ref="W9:AG9"/>
    <mergeCell ref="A10:C10"/>
    <mergeCell ref="D10:AG10"/>
    <mergeCell ref="A11:C11"/>
    <mergeCell ref="D11:H11"/>
    <mergeCell ref="I11:M11"/>
    <mergeCell ref="N11:R11"/>
    <mergeCell ref="S11:W11"/>
    <mergeCell ref="X11:AB11"/>
    <mergeCell ref="AC11:AG11"/>
    <mergeCell ref="A12:C12"/>
    <mergeCell ref="D12:H12"/>
    <mergeCell ref="I12:M12"/>
    <mergeCell ref="N12:R12"/>
    <mergeCell ref="S12:W12"/>
    <mergeCell ref="X12:AB12"/>
    <mergeCell ref="AC12:AG12"/>
    <mergeCell ref="A13:C13"/>
    <mergeCell ref="D13:AG13"/>
    <mergeCell ref="A14:C14"/>
    <mergeCell ref="D14:AG14"/>
    <mergeCell ref="A15:C15"/>
    <mergeCell ref="D15:AG15"/>
    <mergeCell ref="A16:C16"/>
    <mergeCell ref="D16:AG16"/>
    <mergeCell ref="A17:C17"/>
    <mergeCell ref="D17:AG17"/>
    <mergeCell ref="B18:D18"/>
  </mergeCells>
  <printOptions horizontalCentered="1"/>
  <pageMargins left="0.393055555555556" right="0.393055555555556" top="0.472222222222222" bottom="0.393055555555556" header="0.314583333333333" footer="0.393055555555556"/>
  <pageSetup paperSize="9" scale="81" orientation="landscape"/>
  <headerFooter>
    <oddFooter>&amp;L   招标人：&amp;C招标代理：                                   监督部门：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679"/>
  <sheetViews>
    <sheetView view="pageBreakPreview" zoomScale="110" zoomScaleNormal="100" topLeftCell="C647" workbookViewId="0">
      <selection activeCell="G666" sqref="G666"/>
    </sheetView>
  </sheetViews>
  <sheetFormatPr defaultColWidth="9" defaultRowHeight="14.4"/>
  <cols>
    <col min="1" max="2" width="6.66666666666667" style="36" customWidth="1"/>
    <col min="3" max="3" width="27.6666666666667" style="37" customWidth="1"/>
    <col min="4" max="4" width="17.212962962963" style="38" customWidth="1"/>
    <col min="5" max="5" width="12" style="39" customWidth="1"/>
    <col min="6" max="6" width="14.8796296296296" style="39" customWidth="1"/>
    <col min="7" max="7" width="17.1018518518519" style="39" customWidth="1"/>
    <col min="8" max="8" width="18.7777777777778" style="36" hidden="1" customWidth="1"/>
    <col min="9" max="9" width="9" style="36" hidden="1" customWidth="1"/>
    <col min="10" max="10" width="23.8796296296296" style="36" hidden="1" customWidth="1"/>
    <col min="11" max="13" width="9" style="36" hidden="1" customWidth="1"/>
    <col min="14" max="242" width="9" style="36"/>
    <col min="243" max="243" width="9" style="40"/>
    <col min="244" max="244" width="11.6666666666667" style="40" customWidth="1"/>
    <col min="245" max="245" width="33.3333333333333" style="40" customWidth="1"/>
    <col min="246" max="246" width="15.4444444444444" style="40" customWidth="1"/>
    <col min="247" max="247" width="11.212962962963" style="40" customWidth="1"/>
    <col min="248" max="248" width="10.1111111111111" style="40" customWidth="1"/>
    <col min="249" max="249" width="9.33333333333333" style="40" customWidth="1"/>
    <col min="250" max="499" width="9" style="40"/>
    <col min="500" max="500" width="11.6666666666667" style="40" customWidth="1"/>
    <col min="501" max="501" width="33.3333333333333" style="40" customWidth="1"/>
    <col min="502" max="502" width="15.4444444444444" style="40" customWidth="1"/>
    <col min="503" max="503" width="11.212962962963" style="40" customWidth="1"/>
    <col min="504" max="504" width="10.1111111111111" style="40" customWidth="1"/>
    <col min="505" max="505" width="9.33333333333333" style="40" customWidth="1"/>
    <col min="506" max="755" width="9" style="40"/>
    <col min="756" max="756" width="11.6666666666667" style="40" customWidth="1"/>
    <col min="757" max="757" width="33.3333333333333" style="40" customWidth="1"/>
    <col min="758" max="758" width="15.4444444444444" style="40" customWidth="1"/>
    <col min="759" max="759" width="11.212962962963" style="40" customWidth="1"/>
    <col min="760" max="760" width="10.1111111111111" style="40" customWidth="1"/>
    <col min="761" max="761" width="9.33333333333333" style="40" customWidth="1"/>
    <col min="762" max="1011" width="9" style="40"/>
    <col min="1012" max="1012" width="11.6666666666667" style="40" customWidth="1"/>
    <col min="1013" max="1013" width="33.3333333333333" style="40" customWidth="1"/>
    <col min="1014" max="1014" width="15.4444444444444" style="40" customWidth="1"/>
    <col min="1015" max="1015" width="11.212962962963" style="40" customWidth="1"/>
    <col min="1016" max="1016" width="10.1111111111111" style="40" customWidth="1"/>
    <col min="1017" max="1017" width="9.33333333333333" style="40" customWidth="1"/>
    <col min="1018" max="1267" width="9" style="40"/>
    <col min="1268" max="1268" width="11.6666666666667" style="40" customWidth="1"/>
    <col min="1269" max="1269" width="33.3333333333333" style="40" customWidth="1"/>
    <col min="1270" max="1270" width="15.4444444444444" style="40" customWidth="1"/>
    <col min="1271" max="1271" width="11.212962962963" style="40" customWidth="1"/>
    <col min="1272" max="1272" width="10.1111111111111" style="40" customWidth="1"/>
    <col min="1273" max="1273" width="9.33333333333333" style="40" customWidth="1"/>
    <col min="1274" max="1523" width="9" style="40"/>
    <col min="1524" max="1524" width="11.6666666666667" style="40" customWidth="1"/>
    <col min="1525" max="1525" width="33.3333333333333" style="40" customWidth="1"/>
    <col min="1526" max="1526" width="15.4444444444444" style="40" customWidth="1"/>
    <col min="1527" max="1527" width="11.212962962963" style="40" customWidth="1"/>
    <col min="1528" max="1528" width="10.1111111111111" style="40" customWidth="1"/>
    <col min="1529" max="1529" width="9.33333333333333" style="40" customWidth="1"/>
    <col min="1530" max="1779" width="9" style="40"/>
    <col min="1780" max="1780" width="11.6666666666667" style="40" customWidth="1"/>
    <col min="1781" max="1781" width="33.3333333333333" style="40" customWidth="1"/>
    <col min="1782" max="1782" width="15.4444444444444" style="40" customWidth="1"/>
    <col min="1783" max="1783" width="11.212962962963" style="40" customWidth="1"/>
    <col min="1784" max="1784" width="10.1111111111111" style="40" customWidth="1"/>
    <col min="1785" max="1785" width="9.33333333333333" style="40" customWidth="1"/>
    <col min="1786" max="2035" width="9" style="40"/>
    <col min="2036" max="2036" width="11.6666666666667" style="40" customWidth="1"/>
    <col min="2037" max="2037" width="33.3333333333333" style="40" customWidth="1"/>
    <col min="2038" max="2038" width="15.4444444444444" style="40" customWidth="1"/>
    <col min="2039" max="2039" width="11.212962962963" style="40" customWidth="1"/>
    <col min="2040" max="2040" width="10.1111111111111" style="40" customWidth="1"/>
    <col min="2041" max="2041" width="9.33333333333333" style="40" customWidth="1"/>
    <col min="2042" max="2291" width="9" style="40"/>
    <col min="2292" max="2292" width="11.6666666666667" style="40" customWidth="1"/>
    <col min="2293" max="2293" width="33.3333333333333" style="40" customWidth="1"/>
    <col min="2294" max="2294" width="15.4444444444444" style="40" customWidth="1"/>
    <col min="2295" max="2295" width="11.212962962963" style="40" customWidth="1"/>
    <col min="2296" max="2296" width="10.1111111111111" style="40" customWidth="1"/>
    <col min="2297" max="2297" width="9.33333333333333" style="40" customWidth="1"/>
    <col min="2298" max="2547" width="9" style="40"/>
    <col min="2548" max="2548" width="11.6666666666667" style="40" customWidth="1"/>
    <col min="2549" max="2549" width="33.3333333333333" style="40" customWidth="1"/>
    <col min="2550" max="2550" width="15.4444444444444" style="40" customWidth="1"/>
    <col min="2551" max="2551" width="11.212962962963" style="40" customWidth="1"/>
    <col min="2552" max="2552" width="10.1111111111111" style="40" customWidth="1"/>
    <col min="2553" max="2553" width="9.33333333333333" style="40" customWidth="1"/>
    <col min="2554" max="2803" width="9" style="40"/>
    <col min="2804" max="2804" width="11.6666666666667" style="40" customWidth="1"/>
    <col min="2805" max="2805" width="33.3333333333333" style="40" customWidth="1"/>
    <col min="2806" max="2806" width="15.4444444444444" style="40" customWidth="1"/>
    <col min="2807" max="2807" width="11.212962962963" style="40" customWidth="1"/>
    <col min="2808" max="2808" width="10.1111111111111" style="40" customWidth="1"/>
    <col min="2809" max="2809" width="9.33333333333333" style="40" customWidth="1"/>
    <col min="2810" max="3059" width="9" style="40"/>
    <col min="3060" max="3060" width="11.6666666666667" style="40" customWidth="1"/>
    <col min="3061" max="3061" width="33.3333333333333" style="40" customWidth="1"/>
    <col min="3062" max="3062" width="15.4444444444444" style="40" customWidth="1"/>
    <col min="3063" max="3063" width="11.212962962963" style="40" customWidth="1"/>
    <col min="3064" max="3064" width="10.1111111111111" style="40" customWidth="1"/>
    <col min="3065" max="3065" width="9.33333333333333" style="40" customWidth="1"/>
    <col min="3066" max="3315" width="9" style="40"/>
    <col min="3316" max="3316" width="11.6666666666667" style="40" customWidth="1"/>
    <col min="3317" max="3317" width="33.3333333333333" style="40" customWidth="1"/>
    <col min="3318" max="3318" width="15.4444444444444" style="40" customWidth="1"/>
    <col min="3319" max="3319" width="11.212962962963" style="40" customWidth="1"/>
    <col min="3320" max="3320" width="10.1111111111111" style="40" customWidth="1"/>
    <col min="3321" max="3321" width="9.33333333333333" style="40" customWidth="1"/>
    <col min="3322" max="3571" width="9" style="40"/>
    <col min="3572" max="3572" width="11.6666666666667" style="40" customWidth="1"/>
    <col min="3573" max="3573" width="33.3333333333333" style="40" customWidth="1"/>
    <col min="3574" max="3574" width="15.4444444444444" style="40" customWidth="1"/>
    <col min="3575" max="3575" width="11.212962962963" style="40" customWidth="1"/>
    <col min="3576" max="3576" width="10.1111111111111" style="40" customWidth="1"/>
    <col min="3577" max="3577" width="9.33333333333333" style="40" customWidth="1"/>
    <col min="3578" max="3827" width="9" style="40"/>
    <col min="3828" max="3828" width="11.6666666666667" style="40" customWidth="1"/>
    <col min="3829" max="3829" width="33.3333333333333" style="40" customWidth="1"/>
    <col min="3830" max="3830" width="15.4444444444444" style="40" customWidth="1"/>
    <col min="3831" max="3831" width="11.212962962963" style="40" customWidth="1"/>
    <col min="3832" max="3832" width="10.1111111111111" style="40" customWidth="1"/>
    <col min="3833" max="3833" width="9.33333333333333" style="40" customWidth="1"/>
    <col min="3834" max="4083" width="9" style="40"/>
    <col min="4084" max="4084" width="11.6666666666667" style="40" customWidth="1"/>
    <col min="4085" max="4085" width="33.3333333333333" style="40" customWidth="1"/>
    <col min="4086" max="4086" width="15.4444444444444" style="40" customWidth="1"/>
    <col min="4087" max="4087" width="11.212962962963" style="40" customWidth="1"/>
    <col min="4088" max="4088" width="10.1111111111111" style="40" customWidth="1"/>
    <col min="4089" max="4089" width="9.33333333333333" style="40" customWidth="1"/>
    <col min="4090" max="4339" width="9" style="40"/>
    <col min="4340" max="4340" width="11.6666666666667" style="40" customWidth="1"/>
    <col min="4341" max="4341" width="33.3333333333333" style="40" customWidth="1"/>
    <col min="4342" max="4342" width="15.4444444444444" style="40" customWidth="1"/>
    <col min="4343" max="4343" width="11.212962962963" style="40" customWidth="1"/>
    <col min="4344" max="4344" width="10.1111111111111" style="40" customWidth="1"/>
    <col min="4345" max="4345" width="9.33333333333333" style="40" customWidth="1"/>
    <col min="4346" max="4595" width="9" style="40"/>
    <col min="4596" max="4596" width="11.6666666666667" style="40" customWidth="1"/>
    <col min="4597" max="4597" width="33.3333333333333" style="40" customWidth="1"/>
    <col min="4598" max="4598" width="15.4444444444444" style="40" customWidth="1"/>
    <col min="4599" max="4599" width="11.212962962963" style="40" customWidth="1"/>
    <col min="4600" max="4600" width="10.1111111111111" style="40" customWidth="1"/>
    <col min="4601" max="4601" width="9.33333333333333" style="40" customWidth="1"/>
    <col min="4602" max="4851" width="9" style="40"/>
    <col min="4852" max="4852" width="11.6666666666667" style="40" customWidth="1"/>
    <col min="4853" max="4853" width="33.3333333333333" style="40" customWidth="1"/>
    <col min="4854" max="4854" width="15.4444444444444" style="40" customWidth="1"/>
    <col min="4855" max="4855" width="11.212962962963" style="40" customWidth="1"/>
    <col min="4856" max="4856" width="10.1111111111111" style="40" customWidth="1"/>
    <col min="4857" max="4857" width="9.33333333333333" style="40" customWidth="1"/>
    <col min="4858" max="5107" width="9" style="40"/>
    <col min="5108" max="5108" width="11.6666666666667" style="40" customWidth="1"/>
    <col min="5109" max="5109" width="33.3333333333333" style="40" customWidth="1"/>
    <col min="5110" max="5110" width="15.4444444444444" style="40" customWidth="1"/>
    <col min="5111" max="5111" width="11.212962962963" style="40" customWidth="1"/>
    <col min="5112" max="5112" width="10.1111111111111" style="40" customWidth="1"/>
    <col min="5113" max="5113" width="9.33333333333333" style="40" customWidth="1"/>
    <col min="5114" max="5363" width="9" style="40"/>
    <col min="5364" max="5364" width="11.6666666666667" style="40" customWidth="1"/>
    <col min="5365" max="5365" width="33.3333333333333" style="40" customWidth="1"/>
    <col min="5366" max="5366" width="15.4444444444444" style="40" customWidth="1"/>
    <col min="5367" max="5367" width="11.212962962963" style="40" customWidth="1"/>
    <col min="5368" max="5368" width="10.1111111111111" style="40" customWidth="1"/>
    <col min="5369" max="5369" width="9.33333333333333" style="40" customWidth="1"/>
    <col min="5370" max="5619" width="9" style="40"/>
    <col min="5620" max="5620" width="11.6666666666667" style="40" customWidth="1"/>
    <col min="5621" max="5621" width="33.3333333333333" style="40" customWidth="1"/>
    <col min="5622" max="5622" width="15.4444444444444" style="40" customWidth="1"/>
    <col min="5623" max="5623" width="11.212962962963" style="40" customWidth="1"/>
    <col min="5624" max="5624" width="10.1111111111111" style="40" customWidth="1"/>
    <col min="5625" max="5625" width="9.33333333333333" style="40" customWidth="1"/>
    <col min="5626" max="5875" width="9" style="40"/>
    <col min="5876" max="5876" width="11.6666666666667" style="40" customWidth="1"/>
    <col min="5877" max="5877" width="33.3333333333333" style="40" customWidth="1"/>
    <col min="5878" max="5878" width="15.4444444444444" style="40" customWidth="1"/>
    <col min="5879" max="5879" width="11.212962962963" style="40" customWidth="1"/>
    <col min="5880" max="5880" width="10.1111111111111" style="40" customWidth="1"/>
    <col min="5881" max="5881" width="9.33333333333333" style="40" customWidth="1"/>
    <col min="5882" max="6131" width="9" style="40"/>
    <col min="6132" max="6132" width="11.6666666666667" style="40" customWidth="1"/>
    <col min="6133" max="6133" width="33.3333333333333" style="40" customWidth="1"/>
    <col min="6134" max="6134" width="15.4444444444444" style="40" customWidth="1"/>
    <col min="6135" max="6135" width="11.212962962963" style="40" customWidth="1"/>
    <col min="6136" max="6136" width="10.1111111111111" style="40" customWidth="1"/>
    <col min="6137" max="6137" width="9.33333333333333" style="40" customWidth="1"/>
    <col min="6138" max="6387" width="9" style="40"/>
    <col min="6388" max="6388" width="11.6666666666667" style="40" customWidth="1"/>
    <col min="6389" max="6389" width="33.3333333333333" style="40" customWidth="1"/>
    <col min="6390" max="6390" width="15.4444444444444" style="40" customWidth="1"/>
    <col min="6391" max="6391" width="11.212962962963" style="40" customWidth="1"/>
    <col min="6392" max="6392" width="10.1111111111111" style="40" customWidth="1"/>
    <col min="6393" max="6393" width="9.33333333333333" style="40" customWidth="1"/>
    <col min="6394" max="6643" width="9" style="40"/>
    <col min="6644" max="6644" width="11.6666666666667" style="40" customWidth="1"/>
    <col min="6645" max="6645" width="33.3333333333333" style="40" customWidth="1"/>
    <col min="6646" max="6646" width="15.4444444444444" style="40" customWidth="1"/>
    <col min="6647" max="6647" width="11.212962962963" style="40" customWidth="1"/>
    <col min="6648" max="6648" width="10.1111111111111" style="40" customWidth="1"/>
    <col min="6649" max="6649" width="9.33333333333333" style="40" customWidth="1"/>
    <col min="6650" max="6899" width="9" style="40"/>
    <col min="6900" max="6900" width="11.6666666666667" style="40" customWidth="1"/>
    <col min="6901" max="6901" width="33.3333333333333" style="40" customWidth="1"/>
    <col min="6902" max="6902" width="15.4444444444444" style="40" customWidth="1"/>
    <col min="6903" max="6903" width="11.212962962963" style="40" customWidth="1"/>
    <col min="6904" max="6904" width="10.1111111111111" style="40" customWidth="1"/>
    <col min="6905" max="6905" width="9.33333333333333" style="40" customWidth="1"/>
    <col min="6906" max="7155" width="9" style="40"/>
    <col min="7156" max="7156" width="11.6666666666667" style="40" customWidth="1"/>
    <col min="7157" max="7157" width="33.3333333333333" style="40" customWidth="1"/>
    <col min="7158" max="7158" width="15.4444444444444" style="40" customWidth="1"/>
    <col min="7159" max="7159" width="11.212962962963" style="40" customWidth="1"/>
    <col min="7160" max="7160" width="10.1111111111111" style="40" customWidth="1"/>
    <col min="7161" max="7161" width="9.33333333333333" style="40" customWidth="1"/>
    <col min="7162" max="7411" width="9" style="40"/>
    <col min="7412" max="7412" width="11.6666666666667" style="40" customWidth="1"/>
    <col min="7413" max="7413" width="33.3333333333333" style="40" customWidth="1"/>
    <col min="7414" max="7414" width="15.4444444444444" style="40" customWidth="1"/>
    <col min="7415" max="7415" width="11.212962962963" style="40" customWidth="1"/>
    <col min="7416" max="7416" width="10.1111111111111" style="40" customWidth="1"/>
    <col min="7417" max="7417" width="9.33333333333333" style="40" customWidth="1"/>
    <col min="7418" max="7667" width="9" style="40"/>
    <col min="7668" max="7668" width="11.6666666666667" style="40" customWidth="1"/>
    <col min="7669" max="7669" width="33.3333333333333" style="40" customWidth="1"/>
    <col min="7670" max="7670" width="15.4444444444444" style="40" customWidth="1"/>
    <col min="7671" max="7671" width="11.212962962963" style="40" customWidth="1"/>
    <col min="7672" max="7672" width="10.1111111111111" style="40" customWidth="1"/>
    <col min="7673" max="7673" width="9.33333333333333" style="40" customWidth="1"/>
    <col min="7674" max="7923" width="9" style="40"/>
    <col min="7924" max="7924" width="11.6666666666667" style="40" customWidth="1"/>
    <col min="7925" max="7925" width="33.3333333333333" style="40" customWidth="1"/>
    <col min="7926" max="7926" width="15.4444444444444" style="40" customWidth="1"/>
    <col min="7927" max="7927" width="11.212962962963" style="40" customWidth="1"/>
    <col min="7928" max="7928" width="10.1111111111111" style="40" customWidth="1"/>
    <col min="7929" max="7929" width="9.33333333333333" style="40" customWidth="1"/>
    <col min="7930" max="8179" width="9" style="40"/>
    <col min="8180" max="8180" width="11.6666666666667" style="40" customWidth="1"/>
    <col min="8181" max="8181" width="33.3333333333333" style="40" customWidth="1"/>
    <col min="8182" max="8182" width="15.4444444444444" style="40" customWidth="1"/>
    <col min="8183" max="8183" width="11.212962962963" style="40" customWidth="1"/>
    <col min="8184" max="8184" width="10.1111111111111" style="40" customWidth="1"/>
    <col min="8185" max="8185" width="9.33333333333333" style="40" customWidth="1"/>
    <col min="8186" max="8435" width="9" style="40"/>
    <col min="8436" max="8436" width="11.6666666666667" style="40" customWidth="1"/>
    <col min="8437" max="8437" width="33.3333333333333" style="40" customWidth="1"/>
    <col min="8438" max="8438" width="15.4444444444444" style="40" customWidth="1"/>
    <col min="8439" max="8439" width="11.212962962963" style="40" customWidth="1"/>
    <col min="8440" max="8440" width="10.1111111111111" style="40" customWidth="1"/>
    <col min="8441" max="8441" width="9.33333333333333" style="40" customWidth="1"/>
    <col min="8442" max="8691" width="9" style="40"/>
    <col min="8692" max="8692" width="11.6666666666667" style="40" customWidth="1"/>
    <col min="8693" max="8693" width="33.3333333333333" style="40" customWidth="1"/>
    <col min="8694" max="8694" width="15.4444444444444" style="40" customWidth="1"/>
    <col min="8695" max="8695" width="11.212962962963" style="40" customWidth="1"/>
    <col min="8696" max="8696" width="10.1111111111111" style="40" customWidth="1"/>
    <col min="8697" max="8697" width="9.33333333333333" style="40" customWidth="1"/>
    <col min="8698" max="8947" width="9" style="40"/>
    <col min="8948" max="8948" width="11.6666666666667" style="40" customWidth="1"/>
    <col min="8949" max="8949" width="33.3333333333333" style="40" customWidth="1"/>
    <col min="8950" max="8950" width="15.4444444444444" style="40" customWidth="1"/>
    <col min="8951" max="8951" width="11.212962962963" style="40" customWidth="1"/>
    <col min="8952" max="8952" width="10.1111111111111" style="40" customWidth="1"/>
    <col min="8953" max="8953" width="9.33333333333333" style="40" customWidth="1"/>
    <col min="8954" max="9203" width="9" style="40"/>
    <col min="9204" max="9204" width="11.6666666666667" style="40" customWidth="1"/>
    <col min="9205" max="9205" width="33.3333333333333" style="40" customWidth="1"/>
    <col min="9206" max="9206" width="15.4444444444444" style="40" customWidth="1"/>
    <col min="9207" max="9207" width="11.212962962963" style="40" customWidth="1"/>
    <col min="9208" max="9208" width="10.1111111111111" style="40" customWidth="1"/>
    <col min="9209" max="9209" width="9.33333333333333" style="40" customWidth="1"/>
    <col min="9210" max="9459" width="9" style="40"/>
    <col min="9460" max="9460" width="11.6666666666667" style="40" customWidth="1"/>
    <col min="9461" max="9461" width="33.3333333333333" style="40" customWidth="1"/>
    <col min="9462" max="9462" width="15.4444444444444" style="40" customWidth="1"/>
    <col min="9463" max="9463" width="11.212962962963" style="40" customWidth="1"/>
    <col min="9464" max="9464" width="10.1111111111111" style="40" customWidth="1"/>
    <col min="9465" max="9465" width="9.33333333333333" style="40" customWidth="1"/>
    <col min="9466" max="9715" width="9" style="40"/>
    <col min="9716" max="9716" width="11.6666666666667" style="40" customWidth="1"/>
    <col min="9717" max="9717" width="33.3333333333333" style="40" customWidth="1"/>
    <col min="9718" max="9718" width="15.4444444444444" style="40" customWidth="1"/>
    <col min="9719" max="9719" width="11.212962962963" style="40" customWidth="1"/>
    <col min="9720" max="9720" width="10.1111111111111" style="40" customWidth="1"/>
    <col min="9721" max="9721" width="9.33333333333333" style="40" customWidth="1"/>
    <col min="9722" max="9971" width="9" style="40"/>
    <col min="9972" max="9972" width="11.6666666666667" style="40" customWidth="1"/>
    <col min="9973" max="9973" width="33.3333333333333" style="40" customWidth="1"/>
    <col min="9974" max="9974" width="15.4444444444444" style="40" customWidth="1"/>
    <col min="9975" max="9975" width="11.212962962963" style="40" customWidth="1"/>
    <col min="9976" max="9976" width="10.1111111111111" style="40" customWidth="1"/>
    <col min="9977" max="9977" width="9.33333333333333" style="40" customWidth="1"/>
    <col min="9978" max="10227" width="9" style="40"/>
    <col min="10228" max="10228" width="11.6666666666667" style="40" customWidth="1"/>
    <col min="10229" max="10229" width="33.3333333333333" style="40" customWidth="1"/>
    <col min="10230" max="10230" width="15.4444444444444" style="40" customWidth="1"/>
    <col min="10231" max="10231" width="11.212962962963" style="40" customWidth="1"/>
    <col min="10232" max="10232" width="10.1111111111111" style="40" customWidth="1"/>
    <col min="10233" max="10233" width="9.33333333333333" style="40" customWidth="1"/>
    <col min="10234" max="10483" width="9" style="40"/>
    <col min="10484" max="10484" width="11.6666666666667" style="40" customWidth="1"/>
    <col min="10485" max="10485" width="33.3333333333333" style="40" customWidth="1"/>
    <col min="10486" max="10486" width="15.4444444444444" style="40" customWidth="1"/>
    <col min="10487" max="10487" width="11.212962962963" style="40" customWidth="1"/>
    <col min="10488" max="10488" width="10.1111111111111" style="40" customWidth="1"/>
    <col min="10489" max="10489" width="9.33333333333333" style="40" customWidth="1"/>
    <col min="10490" max="10739" width="9" style="40"/>
    <col min="10740" max="10740" width="11.6666666666667" style="40" customWidth="1"/>
    <col min="10741" max="10741" width="33.3333333333333" style="40" customWidth="1"/>
    <col min="10742" max="10742" width="15.4444444444444" style="40" customWidth="1"/>
    <col min="10743" max="10743" width="11.212962962963" style="40" customWidth="1"/>
    <col min="10744" max="10744" width="10.1111111111111" style="40" customWidth="1"/>
    <col min="10745" max="10745" width="9.33333333333333" style="40" customWidth="1"/>
    <col min="10746" max="10995" width="9" style="40"/>
    <col min="10996" max="10996" width="11.6666666666667" style="40" customWidth="1"/>
    <col min="10997" max="10997" width="33.3333333333333" style="40" customWidth="1"/>
    <col min="10998" max="10998" width="15.4444444444444" style="40" customWidth="1"/>
    <col min="10999" max="10999" width="11.212962962963" style="40" customWidth="1"/>
    <col min="11000" max="11000" width="10.1111111111111" style="40" customWidth="1"/>
    <col min="11001" max="11001" width="9.33333333333333" style="40" customWidth="1"/>
    <col min="11002" max="11251" width="9" style="40"/>
    <col min="11252" max="11252" width="11.6666666666667" style="40" customWidth="1"/>
    <col min="11253" max="11253" width="33.3333333333333" style="40" customWidth="1"/>
    <col min="11254" max="11254" width="15.4444444444444" style="40" customWidth="1"/>
    <col min="11255" max="11255" width="11.212962962963" style="40" customWidth="1"/>
    <col min="11256" max="11256" width="10.1111111111111" style="40" customWidth="1"/>
    <col min="11257" max="11257" width="9.33333333333333" style="40" customWidth="1"/>
    <col min="11258" max="11507" width="9" style="40"/>
    <col min="11508" max="11508" width="11.6666666666667" style="40" customWidth="1"/>
    <col min="11509" max="11509" width="33.3333333333333" style="40" customWidth="1"/>
    <col min="11510" max="11510" width="15.4444444444444" style="40" customWidth="1"/>
    <col min="11511" max="11511" width="11.212962962963" style="40" customWidth="1"/>
    <col min="11512" max="11512" width="10.1111111111111" style="40" customWidth="1"/>
    <col min="11513" max="11513" width="9.33333333333333" style="40" customWidth="1"/>
    <col min="11514" max="11763" width="9" style="40"/>
    <col min="11764" max="11764" width="11.6666666666667" style="40" customWidth="1"/>
    <col min="11765" max="11765" width="33.3333333333333" style="40" customWidth="1"/>
    <col min="11766" max="11766" width="15.4444444444444" style="40" customWidth="1"/>
    <col min="11767" max="11767" width="11.212962962963" style="40" customWidth="1"/>
    <col min="11768" max="11768" width="10.1111111111111" style="40" customWidth="1"/>
    <col min="11769" max="11769" width="9.33333333333333" style="40" customWidth="1"/>
    <col min="11770" max="12019" width="9" style="40"/>
    <col min="12020" max="12020" width="11.6666666666667" style="40" customWidth="1"/>
    <col min="12021" max="12021" width="33.3333333333333" style="40" customWidth="1"/>
    <col min="12022" max="12022" width="15.4444444444444" style="40" customWidth="1"/>
    <col min="12023" max="12023" width="11.212962962963" style="40" customWidth="1"/>
    <col min="12024" max="12024" width="10.1111111111111" style="40" customWidth="1"/>
    <col min="12025" max="12025" width="9.33333333333333" style="40" customWidth="1"/>
    <col min="12026" max="12275" width="9" style="40"/>
    <col min="12276" max="12276" width="11.6666666666667" style="40" customWidth="1"/>
    <col min="12277" max="12277" width="33.3333333333333" style="40" customWidth="1"/>
    <col min="12278" max="12278" width="15.4444444444444" style="40" customWidth="1"/>
    <col min="12279" max="12279" width="11.212962962963" style="40" customWidth="1"/>
    <col min="12280" max="12280" width="10.1111111111111" style="40" customWidth="1"/>
    <col min="12281" max="12281" width="9.33333333333333" style="40" customWidth="1"/>
    <col min="12282" max="12531" width="9" style="40"/>
    <col min="12532" max="12532" width="11.6666666666667" style="40" customWidth="1"/>
    <col min="12533" max="12533" width="33.3333333333333" style="40" customWidth="1"/>
    <col min="12534" max="12534" width="15.4444444444444" style="40" customWidth="1"/>
    <col min="12535" max="12535" width="11.212962962963" style="40" customWidth="1"/>
    <col min="12536" max="12536" width="10.1111111111111" style="40" customWidth="1"/>
    <col min="12537" max="12537" width="9.33333333333333" style="40" customWidth="1"/>
    <col min="12538" max="12787" width="9" style="40"/>
    <col min="12788" max="12788" width="11.6666666666667" style="40" customWidth="1"/>
    <col min="12789" max="12789" width="33.3333333333333" style="40" customWidth="1"/>
    <col min="12790" max="12790" width="15.4444444444444" style="40" customWidth="1"/>
    <col min="12791" max="12791" width="11.212962962963" style="40" customWidth="1"/>
    <col min="12792" max="12792" width="10.1111111111111" style="40" customWidth="1"/>
    <col min="12793" max="12793" width="9.33333333333333" style="40" customWidth="1"/>
    <col min="12794" max="13043" width="9" style="40"/>
    <col min="13044" max="13044" width="11.6666666666667" style="40" customWidth="1"/>
    <col min="13045" max="13045" width="33.3333333333333" style="40" customWidth="1"/>
    <col min="13046" max="13046" width="15.4444444444444" style="40" customWidth="1"/>
    <col min="13047" max="13047" width="11.212962962963" style="40" customWidth="1"/>
    <col min="13048" max="13048" width="10.1111111111111" style="40" customWidth="1"/>
    <col min="13049" max="13049" width="9.33333333333333" style="40" customWidth="1"/>
    <col min="13050" max="13299" width="9" style="40"/>
    <col min="13300" max="13300" width="11.6666666666667" style="40" customWidth="1"/>
    <col min="13301" max="13301" width="33.3333333333333" style="40" customWidth="1"/>
    <col min="13302" max="13302" width="15.4444444444444" style="40" customWidth="1"/>
    <col min="13303" max="13303" width="11.212962962963" style="40" customWidth="1"/>
    <col min="13304" max="13304" width="10.1111111111111" style="40" customWidth="1"/>
    <col min="13305" max="13305" width="9.33333333333333" style="40" customWidth="1"/>
    <col min="13306" max="13555" width="9" style="40"/>
    <col min="13556" max="13556" width="11.6666666666667" style="40" customWidth="1"/>
    <col min="13557" max="13557" width="33.3333333333333" style="40" customWidth="1"/>
    <col min="13558" max="13558" width="15.4444444444444" style="40" customWidth="1"/>
    <col min="13559" max="13559" width="11.212962962963" style="40" customWidth="1"/>
    <col min="13560" max="13560" width="10.1111111111111" style="40" customWidth="1"/>
    <col min="13561" max="13561" width="9.33333333333333" style="40" customWidth="1"/>
    <col min="13562" max="13811" width="9" style="40"/>
    <col min="13812" max="13812" width="11.6666666666667" style="40" customWidth="1"/>
    <col min="13813" max="13813" width="33.3333333333333" style="40" customWidth="1"/>
    <col min="13814" max="13814" width="15.4444444444444" style="40" customWidth="1"/>
    <col min="13815" max="13815" width="11.212962962963" style="40" customWidth="1"/>
    <col min="13816" max="13816" width="10.1111111111111" style="40" customWidth="1"/>
    <col min="13817" max="13817" width="9.33333333333333" style="40" customWidth="1"/>
    <col min="13818" max="14067" width="9" style="40"/>
    <col min="14068" max="14068" width="11.6666666666667" style="40" customWidth="1"/>
    <col min="14069" max="14069" width="33.3333333333333" style="40" customWidth="1"/>
    <col min="14070" max="14070" width="15.4444444444444" style="40" customWidth="1"/>
    <col min="14071" max="14071" width="11.212962962963" style="40" customWidth="1"/>
    <col min="14072" max="14072" width="10.1111111111111" style="40" customWidth="1"/>
    <col min="14073" max="14073" width="9.33333333333333" style="40" customWidth="1"/>
    <col min="14074" max="14323" width="9" style="40"/>
    <col min="14324" max="14324" width="11.6666666666667" style="40" customWidth="1"/>
    <col min="14325" max="14325" width="33.3333333333333" style="40" customWidth="1"/>
    <col min="14326" max="14326" width="15.4444444444444" style="40" customWidth="1"/>
    <col min="14327" max="14327" width="11.212962962963" style="40" customWidth="1"/>
    <col min="14328" max="14328" width="10.1111111111111" style="40" customWidth="1"/>
    <col min="14329" max="14329" width="9.33333333333333" style="40" customWidth="1"/>
    <col min="14330" max="14579" width="9" style="40"/>
    <col min="14580" max="14580" width="11.6666666666667" style="40" customWidth="1"/>
    <col min="14581" max="14581" width="33.3333333333333" style="40" customWidth="1"/>
    <col min="14582" max="14582" width="15.4444444444444" style="40" customWidth="1"/>
    <col min="14583" max="14583" width="11.212962962963" style="40" customWidth="1"/>
    <col min="14584" max="14584" width="10.1111111111111" style="40" customWidth="1"/>
    <col min="14585" max="14585" width="9.33333333333333" style="40" customWidth="1"/>
    <col min="14586" max="14835" width="9" style="40"/>
    <col min="14836" max="14836" width="11.6666666666667" style="40" customWidth="1"/>
    <col min="14837" max="14837" width="33.3333333333333" style="40" customWidth="1"/>
    <col min="14838" max="14838" width="15.4444444444444" style="40" customWidth="1"/>
    <col min="14839" max="14839" width="11.212962962963" style="40" customWidth="1"/>
    <col min="14840" max="14840" width="10.1111111111111" style="40" customWidth="1"/>
    <col min="14841" max="14841" width="9.33333333333333" style="40" customWidth="1"/>
    <col min="14842" max="15091" width="9" style="40"/>
    <col min="15092" max="15092" width="11.6666666666667" style="40" customWidth="1"/>
    <col min="15093" max="15093" width="33.3333333333333" style="40" customWidth="1"/>
    <col min="15094" max="15094" width="15.4444444444444" style="40" customWidth="1"/>
    <col min="15095" max="15095" width="11.212962962963" style="40" customWidth="1"/>
    <col min="15096" max="15096" width="10.1111111111111" style="40" customWidth="1"/>
    <col min="15097" max="15097" width="9.33333333333333" style="40" customWidth="1"/>
    <col min="15098" max="15347" width="9" style="40"/>
    <col min="15348" max="15348" width="11.6666666666667" style="40" customWidth="1"/>
    <col min="15349" max="15349" width="33.3333333333333" style="40" customWidth="1"/>
    <col min="15350" max="15350" width="15.4444444444444" style="40" customWidth="1"/>
    <col min="15351" max="15351" width="11.212962962963" style="40" customWidth="1"/>
    <col min="15352" max="15352" width="10.1111111111111" style="40" customWidth="1"/>
    <col min="15353" max="15353" width="9.33333333333333" style="40" customWidth="1"/>
    <col min="15354" max="15603" width="9" style="40"/>
    <col min="15604" max="15604" width="11.6666666666667" style="40" customWidth="1"/>
    <col min="15605" max="15605" width="33.3333333333333" style="40" customWidth="1"/>
    <col min="15606" max="15606" width="15.4444444444444" style="40" customWidth="1"/>
    <col min="15607" max="15607" width="11.212962962963" style="40" customWidth="1"/>
    <col min="15608" max="15608" width="10.1111111111111" style="40" customWidth="1"/>
    <col min="15609" max="15609" width="9.33333333333333" style="40" customWidth="1"/>
    <col min="15610" max="15859" width="9" style="40"/>
    <col min="15860" max="15860" width="11.6666666666667" style="40" customWidth="1"/>
    <col min="15861" max="15861" width="33.3333333333333" style="40" customWidth="1"/>
    <col min="15862" max="15862" width="15.4444444444444" style="40" customWidth="1"/>
    <col min="15863" max="15863" width="11.212962962963" style="40" customWidth="1"/>
    <col min="15864" max="15864" width="10.1111111111111" style="40" customWidth="1"/>
    <col min="15865" max="15865" width="9.33333333333333" style="40" customWidth="1"/>
    <col min="15866" max="16115" width="9" style="40"/>
    <col min="16116" max="16116" width="11.6666666666667" style="40" customWidth="1"/>
    <col min="16117" max="16117" width="33.3333333333333" style="40" customWidth="1"/>
    <col min="16118" max="16118" width="15.4444444444444" style="40" customWidth="1"/>
    <col min="16119" max="16119" width="11.212962962963" style="40" customWidth="1"/>
    <col min="16120" max="16120" width="10.1111111111111" style="40" customWidth="1"/>
    <col min="16121" max="16121" width="9.33333333333333" style="40" customWidth="1"/>
    <col min="16122" max="16369" width="9" style="40"/>
  </cols>
  <sheetData>
    <row r="1" ht="33" customHeight="1" spans="1:12">
      <c r="A1" s="41" t="s">
        <v>30</v>
      </c>
      <c r="B1" s="41"/>
      <c r="C1" s="41"/>
      <c r="D1" s="41"/>
      <c r="E1" s="41"/>
      <c r="F1" s="41"/>
      <c r="G1" s="41"/>
      <c r="H1" s="42"/>
      <c r="I1" s="42" t="s">
        <v>31</v>
      </c>
      <c r="J1" s="42"/>
      <c r="K1" s="42"/>
      <c r="L1" s="42"/>
    </row>
    <row r="2" ht="21.45" customHeight="1" spans="1:12">
      <c r="A2" s="43" t="s">
        <v>32</v>
      </c>
      <c r="B2" s="44"/>
      <c r="C2" s="45" t="str">
        <f>工程的基本信息!B1</f>
        <v>横沥镇田饶步村牛富路道路提升工程</v>
      </c>
      <c r="D2" s="46"/>
      <c r="E2" s="47" t="s">
        <v>33</v>
      </c>
      <c r="F2" s="48"/>
      <c r="G2" s="108" t="str">
        <f>工程的基本信息!B3</f>
        <v>2024年09月03日</v>
      </c>
      <c r="H2" s="42"/>
      <c r="I2" s="42"/>
      <c r="J2" s="42"/>
      <c r="K2" s="42"/>
      <c r="L2" s="42"/>
    </row>
    <row r="3" ht="21.45" customHeight="1" spans="1:12">
      <c r="A3" s="43" t="s">
        <v>34</v>
      </c>
      <c r="B3" s="44"/>
      <c r="C3" s="45" t="str">
        <f>工程的基本信息!B2</f>
        <v>HLAHLC12400792</v>
      </c>
      <c r="D3" s="50"/>
      <c r="E3" s="51" t="s">
        <v>35</v>
      </c>
      <c r="F3" s="52"/>
      <c r="G3" s="53">
        <f>下浮率、M、N!W9</f>
        <v>1807912</v>
      </c>
      <c r="H3" s="42"/>
      <c r="I3" s="42"/>
      <c r="J3" s="42"/>
      <c r="K3" s="42"/>
      <c r="L3" s="42"/>
    </row>
    <row r="4" ht="33" customHeight="1" spans="1:12">
      <c r="A4" s="54" t="str">
        <f>"  在有效投标价范围的单位："&amp;COUNTIF(G6:G679,"是")&amp;"家"</f>
        <v>  在有效投标价范围的单位：359家</v>
      </c>
      <c r="B4" s="45"/>
      <c r="C4" s="45"/>
      <c r="D4" s="55"/>
      <c r="E4" s="47" t="s">
        <v>36</v>
      </c>
      <c r="F4" s="48"/>
      <c r="G4" s="53">
        <f>G3*85%</f>
        <v>1536725.2</v>
      </c>
      <c r="H4" s="42"/>
      <c r="I4" s="42"/>
      <c r="J4" s="42"/>
      <c r="K4" s="42"/>
      <c r="L4" s="42"/>
    </row>
    <row r="5" ht="53.1" customHeight="1" spans="1:12">
      <c r="A5" s="56" t="s">
        <v>37</v>
      </c>
      <c r="B5" s="57" t="s">
        <v>38</v>
      </c>
      <c r="C5" s="58"/>
      <c r="D5" s="59" t="s">
        <v>39</v>
      </c>
      <c r="E5" s="60" t="s">
        <v>40</v>
      </c>
      <c r="F5" s="60" t="s">
        <v>41</v>
      </c>
      <c r="G5" s="60" t="s">
        <v>42</v>
      </c>
      <c r="H5" s="42"/>
      <c r="I5" s="42"/>
      <c r="J5" s="42"/>
      <c r="K5" s="42"/>
      <c r="L5" s="42"/>
    </row>
    <row r="6" s="34" customFormat="1" ht="16" customHeight="1" spans="1:242">
      <c r="A6" s="61">
        <v>1</v>
      </c>
      <c r="B6" s="62" t="str">
        <f>Sheet1!A1</f>
        <v>广东协龙建设有限公司</v>
      </c>
      <c r="C6" s="63"/>
      <c r="D6" s="64">
        <f>Sheet1!B1</f>
        <v>1840958.42</v>
      </c>
      <c r="E6" s="65" t="str">
        <f>IF(D6&lt;=$G$3,"否","超上限")</f>
        <v>超上限</v>
      </c>
      <c r="F6" s="66" t="str">
        <f>IF(D6&gt;=$G$4,"否","超下限")</f>
        <v>否</v>
      </c>
      <c r="G6" s="67" t="str">
        <f>IF(AND(E6="否",F6="否"),"是","否")</f>
        <v>否</v>
      </c>
      <c r="H6" s="68" t="s">
        <v>43</v>
      </c>
      <c r="I6" s="68">
        <f>COUNTIF(G:G,"是")</f>
        <v>359</v>
      </c>
      <c r="J6" s="68"/>
      <c r="K6" s="68"/>
      <c r="L6" s="68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</row>
    <row r="7" s="34" customFormat="1" ht="16" customHeight="1" spans="1:242">
      <c r="A7" s="61">
        <v>2</v>
      </c>
      <c r="B7" s="62" t="str">
        <f>Sheet1!A2</f>
        <v>福建清禹工程管理有限公司</v>
      </c>
      <c r="C7" s="63"/>
      <c r="D7" s="64">
        <f>Sheet1!B2</f>
        <v>1840957.95</v>
      </c>
      <c r="E7" s="65" t="str">
        <f t="shared" ref="E7:E70" si="0">IF(D7&lt;=$G$3,"否","超上限")</f>
        <v>超上限</v>
      </c>
      <c r="F7" s="66" t="str">
        <f t="shared" ref="F7:F70" si="1">IF(D7&gt;=$G$4,"否","超下限")</f>
        <v>否</v>
      </c>
      <c r="G7" s="67" t="str">
        <f t="shared" ref="G7:G70" si="2">IF(AND(E7="否",F7="否"),"是","否")</f>
        <v>否</v>
      </c>
      <c r="H7" s="68" t="s">
        <v>44</v>
      </c>
      <c r="I7" s="68">
        <f>COUNTIF(E:E,"超上限")</f>
        <v>312</v>
      </c>
      <c r="J7" s="68"/>
      <c r="K7" s="68"/>
      <c r="L7" s="68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</row>
    <row r="8" s="35" customFormat="1" ht="16" customHeight="1" spans="1:12">
      <c r="A8" s="61">
        <v>3</v>
      </c>
      <c r="B8" s="62" t="str">
        <f>Sheet1!A3</f>
        <v>广东鸿华建设有限公司</v>
      </c>
      <c r="C8" s="63"/>
      <c r="D8" s="64">
        <f>Sheet1!B3</f>
        <v>1840957.95</v>
      </c>
      <c r="E8" s="65" t="str">
        <f t="shared" si="0"/>
        <v>超上限</v>
      </c>
      <c r="F8" s="66" t="str">
        <f t="shared" si="1"/>
        <v>否</v>
      </c>
      <c r="G8" s="67" t="str">
        <f t="shared" si="2"/>
        <v>否</v>
      </c>
      <c r="H8" s="68" t="s">
        <v>45</v>
      </c>
      <c r="I8" s="68">
        <f>COUNTIF(F:F,"超下限")</f>
        <v>3</v>
      </c>
      <c r="J8" s="68"/>
      <c r="K8" s="68"/>
      <c r="L8" s="68"/>
    </row>
    <row r="9" s="35" customFormat="1" ht="16" customHeight="1" spans="1:12">
      <c r="A9" s="61">
        <v>4</v>
      </c>
      <c r="B9" s="62" t="str">
        <f>Sheet1!A4</f>
        <v>深圳市泰荣建设有限公司</v>
      </c>
      <c r="C9" s="63"/>
      <c r="D9" s="64">
        <f>Sheet1!B4</f>
        <v>1840957.95</v>
      </c>
      <c r="E9" s="65" t="str">
        <f t="shared" si="0"/>
        <v>超上限</v>
      </c>
      <c r="F9" s="66" t="str">
        <f t="shared" si="1"/>
        <v>否</v>
      </c>
      <c r="G9" s="67" t="str">
        <f t="shared" si="2"/>
        <v>否</v>
      </c>
      <c r="H9" s="68"/>
      <c r="I9" s="68"/>
      <c r="J9" s="68"/>
      <c r="K9" s="68"/>
      <c r="L9" s="68"/>
    </row>
    <row r="10" s="35" customFormat="1" ht="16" customHeight="1" spans="1:12">
      <c r="A10" s="61">
        <v>5</v>
      </c>
      <c r="B10" s="62" t="str">
        <f>Sheet1!A5</f>
        <v>深圳市天磊建设工程有限公司</v>
      </c>
      <c r="C10" s="63"/>
      <c r="D10" s="64">
        <f>Sheet1!B5</f>
        <v>1840957.95</v>
      </c>
      <c r="E10" s="65" t="str">
        <f t="shared" si="0"/>
        <v>超上限</v>
      </c>
      <c r="F10" s="66" t="str">
        <f t="shared" si="1"/>
        <v>否</v>
      </c>
      <c r="G10" s="67" t="str">
        <f t="shared" si="2"/>
        <v>否</v>
      </c>
      <c r="H10" s="68"/>
      <c r="I10" s="68"/>
      <c r="J10" s="68"/>
      <c r="K10" s="68"/>
      <c r="L10" s="68"/>
    </row>
    <row r="11" s="35" customFormat="1" ht="16" customHeight="1" spans="1:12">
      <c r="A11" s="61">
        <v>6</v>
      </c>
      <c r="B11" s="62" t="str">
        <f>Sheet1!A6</f>
        <v>东莞市固优建设工程有限公司</v>
      </c>
      <c r="C11" s="63"/>
      <c r="D11" s="64">
        <f>Sheet1!B6</f>
        <v>1840957.95</v>
      </c>
      <c r="E11" s="65" t="str">
        <f t="shared" si="0"/>
        <v>超上限</v>
      </c>
      <c r="F11" s="66" t="str">
        <f t="shared" si="1"/>
        <v>否</v>
      </c>
      <c r="G11" s="67" t="str">
        <f t="shared" si="2"/>
        <v>否</v>
      </c>
      <c r="H11" s="68"/>
      <c r="I11" s="68"/>
      <c r="J11" s="69"/>
      <c r="K11" s="42"/>
      <c r="L11" s="68"/>
    </row>
    <row r="12" s="35" customFormat="1" ht="16" customHeight="1" spans="1:12">
      <c r="A12" s="61">
        <v>7</v>
      </c>
      <c r="B12" s="62" t="str">
        <f>Sheet1!A7</f>
        <v>广东潮楷达建筑有限公司</v>
      </c>
      <c r="C12" s="63"/>
      <c r="D12" s="64">
        <f>Sheet1!B7</f>
        <v>1840957.95</v>
      </c>
      <c r="E12" s="65" t="str">
        <f t="shared" si="0"/>
        <v>超上限</v>
      </c>
      <c r="F12" s="66" t="str">
        <f t="shared" si="1"/>
        <v>否</v>
      </c>
      <c r="G12" s="67" t="str">
        <f t="shared" si="2"/>
        <v>否</v>
      </c>
      <c r="H12" s="68"/>
      <c r="I12" s="68"/>
      <c r="J12" s="69"/>
      <c r="K12" s="42"/>
      <c r="L12" s="68"/>
    </row>
    <row r="13" s="35" customFormat="1" ht="16" customHeight="1" spans="1:12">
      <c r="A13" s="61">
        <v>8</v>
      </c>
      <c r="B13" s="62" t="str">
        <f>Sheet1!A8</f>
        <v>广东正友建筑工程有限公司</v>
      </c>
      <c r="C13" s="63"/>
      <c r="D13" s="64">
        <f>Sheet1!B8</f>
        <v>1840957.95</v>
      </c>
      <c r="E13" s="65" t="str">
        <f t="shared" si="0"/>
        <v>超上限</v>
      </c>
      <c r="F13" s="66" t="str">
        <f t="shared" si="1"/>
        <v>否</v>
      </c>
      <c r="G13" s="67" t="str">
        <f t="shared" si="2"/>
        <v>否</v>
      </c>
      <c r="H13" s="68"/>
      <c r="I13" s="68"/>
      <c r="J13" s="69"/>
      <c r="K13" s="42"/>
      <c r="L13" s="68"/>
    </row>
    <row r="14" s="35" customFormat="1" ht="16" customHeight="1" spans="1:12">
      <c r="A14" s="61">
        <v>9</v>
      </c>
      <c r="B14" s="62" t="str">
        <f>Sheet1!A9</f>
        <v>福建老李家建设发展有限公司</v>
      </c>
      <c r="C14" s="63"/>
      <c r="D14" s="64">
        <f>Sheet1!B9</f>
        <v>1839994.41</v>
      </c>
      <c r="E14" s="65" t="str">
        <f t="shared" si="0"/>
        <v>超上限</v>
      </c>
      <c r="F14" s="66" t="str">
        <f t="shared" si="1"/>
        <v>否</v>
      </c>
      <c r="G14" s="67" t="str">
        <f t="shared" si="2"/>
        <v>否</v>
      </c>
      <c r="H14" s="68"/>
      <c r="I14" s="68"/>
      <c r="J14" s="69"/>
      <c r="K14" s="42"/>
      <c r="L14" s="68"/>
    </row>
    <row r="15" s="34" customFormat="1" ht="16" customHeight="1" spans="1:242">
      <c r="A15" s="61">
        <v>10</v>
      </c>
      <c r="B15" s="62" t="str">
        <f>Sheet1!A10</f>
        <v>洪城控股集团有限公司</v>
      </c>
      <c r="C15" s="63"/>
      <c r="D15" s="64">
        <f>Sheet1!B10</f>
        <v>1839117.04</v>
      </c>
      <c r="E15" s="65" t="str">
        <f t="shared" si="0"/>
        <v>超上限</v>
      </c>
      <c r="F15" s="66" t="str">
        <f t="shared" si="1"/>
        <v>否</v>
      </c>
      <c r="G15" s="67" t="str">
        <f t="shared" si="2"/>
        <v>否</v>
      </c>
      <c r="H15" s="68"/>
      <c r="I15" s="68"/>
      <c r="J15" s="69"/>
      <c r="K15" s="42"/>
      <c r="L15" s="68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</row>
    <row r="16" s="34" customFormat="1" ht="16" customHeight="1" spans="1:242">
      <c r="A16" s="61">
        <v>11</v>
      </c>
      <c r="B16" s="62" t="str">
        <f>Sheet1!A11</f>
        <v>承宇建设集团有限公司</v>
      </c>
      <c r="C16" s="63"/>
      <c r="D16" s="64">
        <f>Sheet1!B11</f>
        <v>1839117.04</v>
      </c>
      <c r="E16" s="65" t="str">
        <f t="shared" si="0"/>
        <v>超上限</v>
      </c>
      <c r="F16" s="66" t="str">
        <f t="shared" si="1"/>
        <v>否</v>
      </c>
      <c r="G16" s="67" t="str">
        <f t="shared" si="2"/>
        <v>否</v>
      </c>
      <c r="H16" s="68"/>
      <c r="I16" s="68"/>
      <c r="J16" s="69"/>
      <c r="K16" s="42"/>
      <c r="L16" s="68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</row>
    <row r="17" s="34" customFormat="1" ht="16" customHeight="1" spans="1:242">
      <c r="A17" s="61">
        <v>12</v>
      </c>
      <c r="B17" s="62" t="str">
        <f>Sheet1!A12</f>
        <v>广东新壹线建设有限公司</v>
      </c>
      <c r="C17" s="63"/>
      <c r="D17" s="64">
        <f>Sheet1!B12</f>
        <v>1839117.04</v>
      </c>
      <c r="E17" s="65" t="str">
        <f t="shared" si="0"/>
        <v>超上限</v>
      </c>
      <c r="F17" s="66" t="str">
        <f t="shared" si="1"/>
        <v>否</v>
      </c>
      <c r="G17" s="67" t="str">
        <f t="shared" si="2"/>
        <v>否</v>
      </c>
      <c r="H17" s="68"/>
      <c r="I17" s="68"/>
      <c r="J17" s="69"/>
      <c r="K17" s="42"/>
      <c r="L17" s="68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="34" customFormat="1" ht="16" customHeight="1" spans="1:242">
      <c r="A18" s="61">
        <v>13</v>
      </c>
      <c r="B18" s="62" t="str">
        <f>Sheet1!A13</f>
        <v>广东合信建设有限公司</v>
      </c>
      <c r="C18" s="63"/>
      <c r="D18" s="64">
        <f>Sheet1!B13</f>
        <v>1839117.04</v>
      </c>
      <c r="E18" s="65" t="str">
        <f t="shared" si="0"/>
        <v>超上限</v>
      </c>
      <c r="F18" s="66" t="str">
        <f t="shared" si="1"/>
        <v>否</v>
      </c>
      <c r="G18" s="67" t="str">
        <f t="shared" si="2"/>
        <v>否</v>
      </c>
      <c r="H18" s="68"/>
      <c r="I18" s="68"/>
      <c r="J18" s="69"/>
      <c r="K18" s="42"/>
      <c r="L18" s="68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</row>
    <row r="19" s="34" customFormat="1" ht="16" customHeight="1" spans="1:242">
      <c r="A19" s="61">
        <v>14</v>
      </c>
      <c r="B19" s="62" t="str">
        <f>Sheet1!A14</f>
        <v>深圳市汇达通建安工程有限公司</v>
      </c>
      <c r="C19" s="63"/>
      <c r="D19" s="64">
        <f>Sheet1!B14</f>
        <v>1839117.04</v>
      </c>
      <c r="E19" s="65" t="str">
        <f t="shared" si="0"/>
        <v>超上限</v>
      </c>
      <c r="F19" s="66" t="str">
        <f t="shared" si="1"/>
        <v>否</v>
      </c>
      <c r="G19" s="67" t="str">
        <f t="shared" si="2"/>
        <v>否</v>
      </c>
      <c r="H19" s="68"/>
      <c r="I19" s="68"/>
      <c r="J19" s="69"/>
      <c r="K19" s="42"/>
      <c r="L19" s="68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</row>
    <row r="20" s="34" customFormat="1" ht="16" customHeight="1" spans="1:242">
      <c r="A20" s="61">
        <v>15</v>
      </c>
      <c r="B20" s="62" t="str">
        <f>Sheet1!A15</f>
        <v>广东世峰建设有限公司</v>
      </c>
      <c r="C20" s="63"/>
      <c r="D20" s="64">
        <f>Sheet1!B15</f>
        <v>1839117.04</v>
      </c>
      <c r="E20" s="65" t="str">
        <f t="shared" si="0"/>
        <v>超上限</v>
      </c>
      <c r="F20" s="66" t="str">
        <f t="shared" si="1"/>
        <v>否</v>
      </c>
      <c r="G20" s="67" t="str">
        <f t="shared" si="2"/>
        <v>否</v>
      </c>
      <c r="H20" s="68"/>
      <c r="I20" s="68"/>
      <c r="J20" s="69"/>
      <c r="K20" s="42"/>
      <c r="L20" s="68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</row>
    <row r="21" s="34" customFormat="1" ht="16" customHeight="1" spans="1:242">
      <c r="A21" s="61">
        <v>16</v>
      </c>
      <c r="B21" s="62" t="str">
        <f>Sheet1!A16</f>
        <v>深圳市金达建设工程有限公司</v>
      </c>
      <c r="C21" s="63"/>
      <c r="D21" s="64">
        <f>Sheet1!B16</f>
        <v>1839117.04</v>
      </c>
      <c r="E21" s="65" t="str">
        <f t="shared" si="0"/>
        <v>超上限</v>
      </c>
      <c r="F21" s="66" t="str">
        <f t="shared" si="1"/>
        <v>否</v>
      </c>
      <c r="G21" s="67" t="str">
        <f t="shared" si="2"/>
        <v>否</v>
      </c>
      <c r="H21" s="68"/>
      <c r="I21" s="68"/>
      <c r="J21" s="69"/>
      <c r="K21" s="42"/>
      <c r="L21" s="68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</row>
    <row r="22" s="34" customFormat="1" ht="16" customHeight="1" spans="1:242">
      <c r="A22" s="61">
        <v>17</v>
      </c>
      <c r="B22" s="62" t="str">
        <f>Sheet1!A17</f>
        <v>广东海盛建设工程集团有限公司</v>
      </c>
      <c r="C22" s="63"/>
      <c r="D22" s="64">
        <f>Sheet1!B17</f>
        <v>1839117.04</v>
      </c>
      <c r="E22" s="65" t="str">
        <f t="shared" si="0"/>
        <v>超上限</v>
      </c>
      <c r="F22" s="66" t="str">
        <f t="shared" si="1"/>
        <v>否</v>
      </c>
      <c r="G22" s="67" t="str">
        <f t="shared" si="2"/>
        <v>否</v>
      </c>
      <c r="H22" s="68"/>
      <c r="I22" s="68"/>
      <c r="J22" s="69"/>
      <c r="K22" s="42"/>
      <c r="L22" s="68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</row>
    <row r="23" s="34" customFormat="1" ht="16" customHeight="1" spans="1:242">
      <c r="A23" s="61">
        <v>18</v>
      </c>
      <c r="B23" s="62" t="str">
        <f>Sheet1!A18</f>
        <v>深圳市中粤海建设有限公司</v>
      </c>
      <c r="C23" s="63"/>
      <c r="D23" s="64">
        <f>Sheet1!B18</f>
        <v>1839117.04</v>
      </c>
      <c r="E23" s="65" t="str">
        <f t="shared" si="0"/>
        <v>超上限</v>
      </c>
      <c r="F23" s="66" t="str">
        <f t="shared" si="1"/>
        <v>否</v>
      </c>
      <c r="G23" s="67" t="str">
        <f t="shared" si="2"/>
        <v>否</v>
      </c>
      <c r="H23" s="68"/>
      <c r="I23" s="68"/>
      <c r="J23" s="69"/>
      <c r="K23" s="42"/>
      <c r="L23" s="68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</row>
    <row r="24" s="34" customFormat="1" ht="16" customHeight="1" spans="1:242">
      <c r="A24" s="61">
        <v>19</v>
      </c>
      <c r="B24" s="62" t="str">
        <f>Sheet1!A19</f>
        <v>广东中祥建设工程有限公司</v>
      </c>
      <c r="C24" s="63"/>
      <c r="D24" s="64">
        <f>Sheet1!B19</f>
        <v>1839117.04</v>
      </c>
      <c r="E24" s="65" t="str">
        <f t="shared" si="0"/>
        <v>超上限</v>
      </c>
      <c r="F24" s="66" t="str">
        <f t="shared" si="1"/>
        <v>否</v>
      </c>
      <c r="G24" s="67" t="str">
        <f t="shared" si="2"/>
        <v>否</v>
      </c>
      <c r="H24" s="68"/>
      <c r="I24" s="68"/>
      <c r="J24" s="69"/>
      <c r="K24" s="42"/>
      <c r="L24" s="68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</row>
    <row r="25" s="34" customFormat="1" ht="16" customHeight="1" spans="1:242">
      <c r="A25" s="61">
        <v>20</v>
      </c>
      <c r="B25" s="62" t="str">
        <f>Sheet1!A20</f>
        <v>广东宏览建设工程有限公司</v>
      </c>
      <c r="C25" s="63"/>
      <c r="D25" s="64">
        <f>Sheet1!B20</f>
        <v>1839117.04</v>
      </c>
      <c r="E25" s="65" t="str">
        <f t="shared" si="0"/>
        <v>超上限</v>
      </c>
      <c r="F25" s="66" t="str">
        <f t="shared" si="1"/>
        <v>否</v>
      </c>
      <c r="G25" s="67" t="str">
        <f t="shared" si="2"/>
        <v>否</v>
      </c>
      <c r="H25" s="68"/>
      <c r="I25" s="68"/>
      <c r="J25" s="69"/>
      <c r="K25" s="42"/>
      <c r="L25" s="68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</row>
    <row r="26" s="34" customFormat="1" ht="16" customHeight="1" spans="1:242">
      <c r="A26" s="61">
        <v>21</v>
      </c>
      <c r="B26" s="62" t="str">
        <f>Sheet1!A21</f>
        <v>广东富玺泰建设有限公司</v>
      </c>
      <c r="C26" s="63"/>
      <c r="D26" s="64">
        <f>Sheet1!B21</f>
        <v>1838709.64</v>
      </c>
      <c r="E26" s="65" t="str">
        <f t="shared" si="0"/>
        <v>超上限</v>
      </c>
      <c r="F26" s="66" t="str">
        <f t="shared" si="1"/>
        <v>否</v>
      </c>
      <c r="G26" s="67" t="str">
        <f t="shared" si="2"/>
        <v>否</v>
      </c>
      <c r="H26" s="68"/>
      <c r="I26" s="68"/>
      <c r="J26" s="69"/>
      <c r="K26" s="42"/>
      <c r="L26" s="68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</row>
    <row r="27" s="34" customFormat="1" ht="16" customHeight="1" spans="1:242">
      <c r="A27" s="61">
        <v>22</v>
      </c>
      <c r="B27" s="62" t="str">
        <f>Sheet1!A22</f>
        <v>深圳市鹏升建设有限公司</v>
      </c>
      <c r="C27" s="63"/>
      <c r="D27" s="64">
        <f>Sheet1!B22</f>
        <v>1837889.01</v>
      </c>
      <c r="E27" s="65" t="str">
        <f t="shared" si="0"/>
        <v>超上限</v>
      </c>
      <c r="F27" s="66" t="str">
        <f t="shared" si="1"/>
        <v>否</v>
      </c>
      <c r="G27" s="67" t="str">
        <f t="shared" si="2"/>
        <v>否</v>
      </c>
      <c r="H27" s="68"/>
      <c r="I27" s="68"/>
      <c r="J27" s="69"/>
      <c r="K27" s="42"/>
      <c r="L27" s="68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</row>
    <row r="28" s="34" customFormat="1" ht="16" customHeight="1" spans="1:242">
      <c r="A28" s="61">
        <v>23</v>
      </c>
      <c r="B28" s="62" t="str">
        <f>Sheet1!A23</f>
        <v>深圳市茗河建设工程有限公司</v>
      </c>
      <c r="C28" s="63"/>
      <c r="D28" s="64">
        <f>Sheet1!B23</f>
        <v>1837368</v>
      </c>
      <c r="E28" s="65" t="str">
        <f t="shared" si="0"/>
        <v>超上限</v>
      </c>
      <c r="F28" s="66" t="str">
        <f t="shared" si="1"/>
        <v>否</v>
      </c>
      <c r="G28" s="67" t="str">
        <f t="shared" si="2"/>
        <v>否</v>
      </c>
      <c r="H28" s="68"/>
      <c r="I28" s="68"/>
      <c r="J28" s="69"/>
      <c r="K28" s="42"/>
      <c r="L28" s="68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</row>
    <row r="29" s="34" customFormat="1" ht="16" customHeight="1" spans="1:242">
      <c r="A29" s="61">
        <v>24</v>
      </c>
      <c r="B29" s="62" t="str">
        <f>Sheet1!A24</f>
        <v>河南硕禄建设工程有限公司</v>
      </c>
      <c r="C29" s="63"/>
      <c r="D29" s="64">
        <f>Sheet1!B24</f>
        <v>1837276.14</v>
      </c>
      <c r="E29" s="65" t="str">
        <f t="shared" si="0"/>
        <v>超上限</v>
      </c>
      <c r="F29" s="66" t="str">
        <f t="shared" si="1"/>
        <v>否</v>
      </c>
      <c r="G29" s="67" t="str">
        <f t="shared" si="2"/>
        <v>否</v>
      </c>
      <c r="H29" s="68"/>
      <c r="I29" s="68"/>
      <c r="J29" s="69"/>
      <c r="K29" s="42"/>
      <c r="L29" s="68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</row>
    <row r="30" s="34" customFormat="1" ht="16" customHeight="1" spans="1:242">
      <c r="A30" s="61">
        <v>25</v>
      </c>
      <c r="B30" s="62" t="str">
        <f>Sheet1!A25</f>
        <v>广东力建工程有限公司</v>
      </c>
      <c r="C30" s="63"/>
      <c r="D30" s="64">
        <f>Sheet1!B25</f>
        <v>1837276.14</v>
      </c>
      <c r="E30" s="65" t="str">
        <f t="shared" si="0"/>
        <v>超上限</v>
      </c>
      <c r="F30" s="66" t="str">
        <f t="shared" si="1"/>
        <v>否</v>
      </c>
      <c r="G30" s="67" t="str">
        <f t="shared" si="2"/>
        <v>否</v>
      </c>
      <c r="H30" s="68"/>
      <c r="I30" s="68"/>
      <c r="J30" s="69"/>
      <c r="K30" s="42"/>
      <c r="L30" s="68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</row>
    <row r="31" s="34" customFormat="1" ht="16" customHeight="1" spans="1:242">
      <c r="A31" s="61">
        <v>26</v>
      </c>
      <c r="B31" s="62" t="str">
        <f>Sheet1!A26</f>
        <v>广东晟强建设工程有限公司</v>
      </c>
      <c r="C31" s="63"/>
      <c r="D31" s="64">
        <f>Sheet1!B26</f>
        <v>1837276.14</v>
      </c>
      <c r="E31" s="65" t="str">
        <f t="shared" si="0"/>
        <v>超上限</v>
      </c>
      <c r="F31" s="66" t="str">
        <f t="shared" si="1"/>
        <v>否</v>
      </c>
      <c r="G31" s="67" t="str">
        <f t="shared" si="2"/>
        <v>否</v>
      </c>
      <c r="H31" s="68"/>
      <c r="I31" s="68"/>
      <c r="J31" s="69"/>
      <c r="K31" s="42"/>
      <c r="L31" s="68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</row>
    <row r="32" s="34" customFormat="1" ht="16" customHeight="1" spans="1:242">
      <c r="A32" s="61">
        <v>27</v>
      </c>
      <c r="B32" s="62" t="str">
        <f>Sheet1!A27</f>
        <v>广东华禹建设有限公司</v>
      </c>
      <c r="C32" s="63"/>
      <c r="D32" s="64">
        <f>Sheet1!B27</f>
        <v>1837276.14</v>
      </c>
      <c r="E32" s="65" t="str">
        <f t="shared" si="0"/>
        <v>超上限</v>
      </c>
      <c r="F32" s="66" t="str">
        <f t="shared" si="1"/>
        <v>否</v>
      </c>
      <c r="G32" s="67" t="str">
        <f t="shared" si="2"/>
        <v>否</v>
      </c>
      <c r="H32" s="68"/>
      <c r="I32" s="68"/>
      <c r="J32" s="69"/>
      <c r="K32" s="42"/>
      <c r="L32" s="68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</row>
    <row r="33" s="34" customFormat="1" ht="16" customHeight="1" spans="1:242">
      <c r="A33" s="61">
        <v>28</v>
      </c>
      <c r="B33" s="62" t="str">
        <f>Sheet1!A28</f>
        <v>广东恒屹建设工程有限公司</v>
      </c>
      <c r="C33" s="63"/>
      <c r="D33" s="64">
        <f>Sheet1!B28</f>
        <v>1837276.14</v>
      </c>
      <c r="E33" s="65" t="str">
        <f t="shared" si="0"/>
        <v>超上限</v>
      </c>
      <c r="F33" s="66" t="str">
        <f t="shared" si="1"/>
        <v>否</v>
      </c>
      <c r="G33" s="67" t="str">
        <f t="shared" si="2"/>
        <v>否</v>
      </c>
      <c r="H33" s="68"/>
      <c r="I33" s="68"/>
      <c r="J33" s="69"/>
      <c r="K33" s="42"/>
      <c r="L33" s="68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</row>
    <row r="34" s="34" customFormat="1" ht="16" customHeight="1" spans="1:242">
      <c r="A34" s="61">
        <v>29</v>
      </c>
      <c r="B34" s="62" t="str">
        <f>Sheet1!A29</f>
        <v>广东省本江水利建设有限公司</v>
      </c>
      <c r="C34" s="63"/>
      <c r="D34" s="64">
        <f>Sheet1!B29</f>
        <v>1837276.14</v>
      </c>
      <c r="E34" s="65" t="str">
        <f t="shared" si="0"/>
        <v>超上限</v>
      </c>
      <c r="F34" s="66" t="str">
        <f t="shared" si="1"/>
        <v>否</v>
      </c>
      <c r="G34" s="67" t="str">
        <f t="shared" si="2"/>
        <v>否</v>
      </c>
      <c r="H34" s="68"/>
      <c r="I34" s="68"/>
      <c r="J34" s="69"/>
      <c r="K34" s="42"/>
      <c r="L34" s="68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</row>
    <row r="35" s="34" customFormat="1" ht="16" customHeight="1" spans="1:242">
      <c r="A35" s="61">
        <v>30</v>
      </c>
      <c r="B35" s="62" t="str">
        <f>Sheet1!A30</f>
        <v>广东省启桁建设工程有限公司</v>
      </c>
      <c r="C35" s="63"/>
      <c r="D35" s="64">
        <f>Sheet1!B30</f>
        <v>1837276.14</v>
      </c>
      <c r="E35" s="65" t="str">
        <f t="shared" si="0"/>
        <v>超上限</v>
      </c>
      <c r="F35" s="66" t="str">
        <f t="shared" si="1"/>
        <v>否</v>
      </c>
      <c r="G35" s="67" t="str">
        <f t="shared" si="2"/>
        <v>否</v>
      </c>
      <c r="H35" s="68"/>
      <c r="I35" s="68"/>
      <c r="J35" s="69"/>
      <c r="K35" s="42"/>
      <c r="L35" s="68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</row>
    <row r="36" s="34" customFormat="1" ht="16" customHeight="1" spans="1:242">
      <c r="A36" s="61">
        <v>31</v>
      </c>
      <c r="B36" s="62" t="str">
        <f>Sheet1!A31</f>
        <v>河南圣本市政工程有限公司</v>
      </c>
      <c r="C36" s="63"/>
      <c r="D36" s="64">
        <f>Sheet1!B31</f>
        <v>1837276.14</v>
      </c>
      <c r="E36" s="65" t="str">
        <f t="shared" si="0"/>
        <v>超上限</v>
      </c>
      <c r="F36" s="66" t="str">
        <f t="shared" si="1"/>
        <v>否</v>
      </c>
      <c r="G36" s="67" t="str">
        <f t="shared" si="2"/>
        <v>否</v>
      </c>
      <c r="H36" s="68"/>
      <c r="I36" s="68"/>
      <c r="J36" s="69"/>
      <c r="K36" s="42"/>
      <c r="L36" s="68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</row>
    <row r="37" s="34" customFormat="1" ht="16" customHeight="1" spans="1:242">
      <c r="A37" s="61">
        <v>32</v>
      </c>
      <c r="B37" s="62" t="str">
        <f>Sheet1!A32</f>
        <v>广东泓亨建设有限公司</v>
      </c>
      <c r="C37" s="63"/>
      <c r="D37" s="64">
        <f>Sheet1!B32</f>
        <v>1837276.13</v>
      </c>
      <c r="E37" s="65" t="str">
        <f t="shared" si="0"/>
        <v>超上限</v>
      </c>
      <c r="F37" s="66" t="str">
        <f t="shared" si="1"/>
        <v>否</v>
      </c>
      <c r="G37" s="67" t="str">
        <f t="shared" si="2"/>
        <v>否</v>
      </c>
      <c r="H37" s="68"/>
      <c r="I37" s="68"/>
      <c r="J37" s="69"/>
      <c r="K37" s="42"/>
      <c r="L37" s="68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</row>
    <row r="38" s="34" customFormat="1" ht="16" customHeight="1" spans="1:242">
      <c r="A38" s="61">
        <v>33</v>
      </c>
      <c r="B38" s="62" t="str">
        <f>Sheet1!A33</f>
        <v>广东万硕建筑工程有限公司</v>
      </c>
      <c r="C38" s="63"/>
      <c r="D38" s="64">
        <f>Sheet1!B33</f>
        <v>1836659.02</v>
      </c>
      <c r="E38" s="65" t="str">
        <f t="shared" si="0"/>
        <v>超上限</v>
      </c>
      <c r="F38" s="66" t="str">
        <f t="shared" si="1"/>
        <v>否</v>
      </c>
      <c r="G38" s="67" t="str">
        <f t="shared" si="2"/>
        <v>否</v>
      </c>
      <c r="H38" s="68"/>
      <c r="I38" s="68"/>
      <c r="J38" s="69"/>
      <c r="K38" s="42"/>
      <c r="L38" s="68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</row>
    <row r="39" s="34" customFormat="1" ht="16" customHeight="1" spans="1:242">
      <c r="A39" s="61">
        <v>34</v>
      </c>
      <c r="B39" s="62" t="str">
        <f>Sheet1!A34</f>
        <v>四川亿能达建设工程有限公司</v>
      </c>
      <c r="C39" s="63"/>
      <c r="D39" s="64">
        <f>Sheet1!B34</f>
        <v>1836044.02</v>
      </c>
      <c r="E39" s="65" t="str">
        <f t="shared" si="0"/>
        <v>超上限</v>
      </c>
      <c r="F39" s="66" t="str">
        <f t="shared" si="1"/>
        <v>否</v>
      </c>
      <c r="G39" s="67" t="str">
        <f t="shared" si="2"/>
        <v>否</v>
      </c>
      <c r="H39" s="68"/>
      <c r="I39" s="68"/>
      <c r="J39" s="69"/>
      <c r="K39" s="42"/>
      <c r="L39" s="68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</row>
    <row r="40" s="34" customFormat="1" ht="16" customHeight="1" spans="1:242">
      <c r="A40" s="61">
        <v>35</v>
      </c>
      <c r="B40" s="62" t="str">
        <f>Sheet1!A35</f>
        <v>深圳基鸿建设工程有限公司</v>
      </c>
      <c r="C40" s="63"/>
      <c r="D40" s="64">
        <f>Sheet1!B35</f>
        <v>1835435.23</v>
      </c>
      <c r="E40" s="65" t="str">
        <f t="shared" si="0"/>
        <v>超上限</v>
      </c>
      <c r="F40" s="66" t="str">
        <f t="shared" si="1"/>
        <v>否</v>
      </c>
      <c r="G40" s="67" t="str">
        <f t="shared" si="2"/>
        <v>否</v>
      </c>
      <c r="H40" s="68"/>
      <c r="I40" s="68"/>
      <c r="J40" s="69"/>
      <c r="K40" s="42"/>
      <c r="L40" s="68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</row>
    <row r="41" s="34" customFormat="1" ht="16" customHeight="1" spans="1:242">
      <c r="A41" s="61">
        <v>36</v>
      </c>
      <c r="B41" s="62" t="str">
        <f>Sheet1!A36</f>
        <v>广东建鸿建设工程有限公司</v>
      </c>
      <c r="C41" s="63"/>
      <c r="D41" s="64">
        <f>Sheet1!B36</f>
        <v>1835435.23</v>
      </c>
      <c r="E41" s="65" t="str">
        <f t="shared" si="0"/>
        <v>超上限</v>
      </c>
      <c r="F41" s="66" t="str">
        <f t="shared" si="1"/>
        <v>否</v>
      </c>
      <c r="G41" s="67" t="str">
        <f t="shared" si="2"/>
        <v>否</v>
      </c>
      <c r="H41" s="68"/>
      <c r="I41" s="68"/>
      <c r="J41" s="69"/>
      <c r="K41" s="42"/>
      <c r="L41" s="68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</row>
    <row r="42" s="34" customFormat="1" ht="16" customHeight="1" spans="1:242">
      <c r="A42" s="61">
        <v>37</v>
      </c>
      <c r="B42" s="62" t="str">
        <f>Sheet1!A37</f>
        <v>广东颂达建筑工程有限公司</v>
      </c>
      <c r="C42" s="63"/>
      <c r="D42" s="64">
        <f>Sheet1!B37</f>
        <v>1835435.23</v>
      </c>
      <c r="E42" s="65" t="str">
        <f t="shared" si="0"/>
        <v>超上限</v>
      </c>
      <c r="F42" s="66" t="str">
        <f t="shared" si="1"/>
        <v>否</v>
      </c>
      <c r="G42" s="67" t="str">
        <f t="shared" si="2"/>
        <v>否</v>
      </c>
      <c r="H42" s="68"/>
      <c r="I42" s="68"/>
      <c r="J42" s="69"/>
      <c r="K42" s="42"/>
      <c r="L42" s="68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</row>
    <row r="43" s="34" customFormat="1" ht="16" customHeight="1" spans="1:242">
      <c r="A43" s="61">
        <v>38</v>
      </c>
      <c r="B43" s="62" t="str">
        <f>Sheet1!A38</f>
        <v>深圳市宝海建设工程有限公司</v>
      </c>
      <c r="C43" s="63"/>
      <c r="D43" s="64">
        <f>Sheet1!B38</f>
        <v>1835435.23</v>
      </c>
      <c r="E43" s="65" t="str">
        <f t="shared" si="0"/>
        <v>超上限</v>
      </c>
      <c r="F43" s="66" t="str">
        <f t="shared" si="1"/>
        <v>否</v>
      </c>
      <c r="G43" s="67" t="str">
        <f t="shared" si="2"/>
        <v>否</v>
      </c>
      <c r="H43" s="68"/>
      <c r="I43" s="68"/>
      <c r="J43" s="69"/>
      <c r="K43" s="42"/>
      <c r="L43" s="68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</row>
    <row r="44" s="34" customFormat="1" ht="16" customHeight="1" spans="1:242">
      <c r="A44" s="61">
        <v>39</v>
      </c>
      <c r="B44" s="62" t="str">
        <f>Sheet1!A39</f>
        <v>河南亘赢建工有限公司</v>
      </c>
      <c r="C44" s="63"/>
      <c r="D44" s="64">
        <f>Sheet1!B39</f>
        <v>1835435.23</v>
      </c>
      <c r="E44" s="65" t="str">
        <f t="shared" si="0"/>
        <v>超上限</v>
      </c>
      <c r="F44" s="66" t="str">
        <f t="shared" si="1"/>
        <v>否</v>
      </c>
      <c r="G44" s="67" t="str">
        <f t="shared" si="2"/>
        <v>否</v>
      </c>
      <c r="H44" s="68"/>
      <c r="I44" s="68"/>
      <c r="J44" s="69"/>
      <c r="K44" s="42"/>
      <c r="L44" s="68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</row>
    <row r="45" s="34" customFormat="1" ht="16" customHeight="1" spans="1:242">
      <c r="A45" s="61">
        <v>40</v>
      </c>
      <c r="B45" s="62" t="str">
        <f>Sheet1!A40</f>
        <v>广东顺通建设有限公司</v>
      </c>
      <c r="C45" s="63"/>
      <c r="D45" s="64">
        <f>Sheet1!B40</f>
        <v>1835435.23</v>
      </c>
      <c r="E45" s="65" t="str">
        <f t="shared" si="0"/>
        <v>超上限</v>
      </c>
      <c r="F45" s="66" t="str">
        <f t="shared" si="1"/>
        <v>否</v>
      </c>
      <c r="G45" s="67" t="str">
        <f t="shared" si="2"/>
        <v>否</v>
      </c>
      <c r="H45" s="68"/>
      <c r="I45" s="68"/>
      <c r="J45" s="69"/>
      <c r="K45" s="42"/>
      <c r="L45" s="68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</row>
    <row r="46" s="34" customFormat="1" ht="16" customHeight="1" spans="1:242">
      <c r="A46" s="61">
        <v>41</v>
      </c>
      <c r="B46" s="62" t="str">
        <f>Sheet1!A41</f>
        <v>四川隆盛基建设工程有限公司</v>
      </c>
      <c r="C46" s="63"/>
      <c r="D46" s="64">
        <f>Sheet1!B41</f>
        <v>1835435.23</v>
      </c>
      <c r="E46" s="65" t="str">
        <f t="shared" si="0"/>
        <v>超上限</v>
      </c>
      <c r="F46" s="66" t="str">
        <f t="shared" si="1"/>
        <v>否</v>
      </c>
      <c r="G46" s="67" t="str">
        <f t="shared" si="2"/>
        <v>否</v>
      </c>
      <c r="H46" s="68"/>
      <c r="I46" s="68"/>
      <c r="J46" s="69"/>
      <c r="K46" s="42"/>
      <c r="L46" s="68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</row>
    <row r="47" s="34" customFormat="1" ht="16" customHeight="1" spans="1:242">
      <c r="A47" s="61">
        <v>42</v>
      </c>
      <c r="B47" s="62" t="str">
        <f>Sheet1!A42</f>
        <v>广东丰豪建设工程有限公司</v>
      </c>
      <c r="C47" s="63"/>
      <c r="D47" s="64">
        <f>Sheet1!B42</f>
        <v>1834199.03</v>
      </c>
      <c r="E47" s="65" t="str">
        <f t="shared" si="0"/>
        <v>超上限</v>
      </c>
      <c r="F47" s="66" t="str">
        <f t="shared" si="1"/>
        <v>否</v>
      </c>
      <c r="G47" s="67" t="str">
        <f t="shared" si="2"/>
        <v>否</v>
      </c>
      <c r="H47" s="68"/>
      <c r="I47" s="68"/>
      <c r="J47" s="69"/>
      <c r="K47" s="42"/>
      <c r="L47" s="68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</row>
    <row r="48" s="34" customFormat="1" ht="16" customHeight="1" spans="1:242">
      <c r="A48" s="61">
        <v>43</v>
      </c>
      <c r="B48" s="62" t="str">
        <f>Sheet1!A43</f>
        <v>广东文泓建设有限公司</v>
      </c>
      <c r="C48" s="63"/>
      <c r="D48" s="64">
        <f>Sheet1!B43</f>
        <v>1833686</v>
      </c>
      <c r="E48" s="65" t="str">
        <f t="shared" si="0"/>
        <v>超上限</v>
      </c>
      <c r="F48" s="66" t="str">
        <f t="shared" si="1"/>
        <v>否</v>
      </c>
      <c r="G48" s="67" t="str">
        <f t="shared" si="2"/>
        <v>否</v>
      </c>
      <c r="H48" s="68"/>
      <c r="I48" s="68"/>
      <c r="J48" s="69"/>
      <c r="K48" s="42"/>
      <c r="L48" s="68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</row>
    <row r="49" s="34" customFormat="1" ht="16" customHeight="1" spans="1:242">
      <c r="A49" s="61">
        <v>44</v>
      </c>
      <c r="B49" s="62" t="str">
        <f>Sheet1!A44</f>
        <v>广东立城建设工程有限公司</v>
      </c>
      <c r="C49" s="63"/>
      <c r="D49" s="64">
        <f>Sheet1!B44</f>
        <v>1833594.32</v>
      </c>
      <c r="E49" s="65" t="str">
        <f t="shared" si="0"/>
        <v>超上限</v>
      </c>
      <c r="F49" s="66" t="str">
        <f t="shared" si="1"/>
        <v>否</v>
      </c>
      <c r="G49" s="67" t="str">
        <f t="shared" si="2"/>
        <v>否</v>
      </c>
      <c r="H49" s="68"/>
      <c r="I49" s="68"/>
      <c r="J49" s="69"/>
      <c r="K49" s="42"/>
      <c r="L49" s="68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</row>
    <row r="50" s="34" customFormat="1" ht="16" customHeight="1" spans="1:242">
      <c r="A50" s="61">
        <v>45</v>
      </c>
      <c r="B50" s="62" t="str">
        <f>Sheet1!A45</f>
        <v>广东金铎建筑工程有限公司</v>
      </c>
      <c r="C50" s="63"/>
      <c r="D50" s="64">
        <f>Sheet1!B45</f>
        <v>1833594.32</v>
      </c>
      <c r="E50" s="65" t="str">
        <f t="shared" si="0"/>
        <v>超上限</v>
      </c>
      <c r="F50" s="66" t="str">
        <f t="shared" si="1"/>
        <v>否</v>
      </c>
      <c r="G50" s="67" t="str">
        <f t="shared" si="2"/>
        <v>否</v>
      </c>
      <c r="H50" s="68"/>
      <c r="I50" s="68"/>
      <c r="J50" s="69"/>
      <c r="K50" s="42"/>
      <c r="L50" s="68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</row>
    <row r="51" s="34" customFormat="1" ht="16" customHeight="1" spans="1:242">
      <c r="A51" s="61">
        <v>46</v>
      </c>
      <c r="B51" s="62" t="str">
        <f>Sheet1!A46</f>
        <v>深圳市尚润科工集团有限公司</v>
      </c>
      <c r="C51" s="63"/>
      <c r="D51" s="64">
        <f>Sheet1!B46</f>
        <v>1833594.32</v>
      </c>
      <c r="E51" s="65" t="str">
        <f t="shared" si="0"/>
        <v>超上限</v>
      </c>
      <c r="F51" s="66" t="str">
        <f t="shared" si="1"/>
        <v>否</v>
      </c>
      <c r="G51" s="67" t="str">
        <f t="shared" si="2"/>
        <v>否</v>
      </c>
      <c r="H51" s="68"/>
      <c r="I51" s="68"/>
      <c r="J51" s="69"/>
      <c r="K51" s="42"/>
      <c r="L51" s="68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</row>
    <row r="52" s="34" customFormat="1" ht="16" customHeight="1" spans="1:242">
      <c r="A52" s="61">
        <v>47</v>
      </c>
      <c r="B52" s="62" t="str">
        <f>Sheet1!A47</f>
        <v>梅州市欣业建筑工程有限公司</v>
      </c>
      <c r="C52" s="63"/>
      <c r="D52" s="64">
        <f>Sheet1!B47</f>
        <v>1833594.32</v>
      </c>
      <c r="E52" s="65" t="str">
        <f t="shared" si="0"/>
        <v>超上限</v>
      </c>
      <c r="F52" s="66" t="str">
        <f t="shared" si="1"/>
        <v>否</v>
      </c>
      <c r="G52" s="67" t="str">
        <f t="shared" si="2"/>
        <v>否</v>
      </c>
      <c r="H52" s="68"/>
      <c r="I52" s="68"/>
      <c r="J52" s="69"/>
      <c r="K52" s="42"/>
      <c r="L52" s="68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</row>
    <row r="53" s="34" customFormat="1" ht="16" customHeight="1" spans="1:242">
      <c r="A53" s="61">
        <v>48</v>
      </c>
      <c r="B53" s="62" t="str">
        <f>Sheet1!A48</f>
        <v>广东致盛建设工程有限公司</v>
      </c>
      <c r="C53" s="63"/>
      <c r="D53" s="64">
        <f>Sheet1!B48</f>
        <v>1833594.32</v>
      </c>
      <c r="E53" s="65" t="str">
        <f t="shared" si="0"/>
        <v>超上限</v>
      </c>
      <c r="F53" s="66" t="str">
        <f t="shared" si="1"/>
        <v>否</v>
      </c>
      <c r="G53" s="67" t="str">
        <f t="shared" si="2"/>
        <v>否</v>
      </c>
      <c r="H53" s="68"/>
      <c r="I53" s="68"/>
      <c r="J53" s="69"/>
      <c r="K53" s="42"/>
      <c r="L53" s="68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</row>
    <row r="54" s="34" customFormat="1" ht="16" customHeight="1" spans="1:242">
      <c r="A54" s="61">
        <v>49</v>
      </c>
      <c r="B54" s="62" t="str">
        <f>Sheet1!A49</f>
        <v>广州盈德建筑工程有限公司</v>
      </c>
      <c r="C54" s="63"/>
      <c r="D54" s="64">
        <f>Sheet1!B49</f>
        <v>1833594.32</v>
      </c>
      <c r="E54" s="65" t="str">
        <f t="shared" si="0"/>
        <v>超上限</v>
      </c>
      <c r="F54" s="66" t="str">
        <f t="shared" si="1"/>
        <v>否</v>
      </c>
      <c r="G54" s="67" t="str">
        <f t="shared" si="2"/>
        <v>否</v>
      </c>
      <c r="H54" s="68"/>
      <c r="I54" s="68"/>
      <c r="J54" s="69"/>
      <c r="K54" s="42"/>
      <c r="L54" s="68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</row>
    <row r="55" s="34" customFormat="1" ht="16" customHeight="1" spans="1:242">
      <c r="A55" s="61">
        <v>50</v>
      </c>
      <c r="B55" s="62" t="str">
        <f>Sheet1!A50</f>
        <v>四川杰欣建筑工程有限公司</v>
      </c>
      <c r="C55" s="63"/>
      <c r="D55" s="64">
        <f>Sheet1!B50</f>
        <v>1833594.32</v>
      </c>
      <c r="E55" s="65" t="str">
        <f t="shared" si="0"/>
        <v>超上限</v>
      </c>
      <c r="F55" s="66" t="str">
        <f t="shared" si="1"/>
        <v>否</v>
      </c>
      <c r="G55" s="67" t="str">
        <f t="shared" si="2"/>
        <v>否</v>
      </c>
      <c r="H55" s="68"/>
      <c r="I55" s="68"/>
      <c r="J55" s="69"/>
      <c r="K55" s="42"/>
      <c r="L55" s="68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</row>
    <row r="56" s="34" customFormat="1" ht="16" customHeight="1" spans="1:242">
      <c r="A56" s="61">
        <v>51</v>
      </c>
      <c r="B56" s="62" t="str">
        <f>Sheet1!A51</f>
        <v>广东城新建设工程有限公司</v>
      </c>
      <c r="C56" s="63"/>
      <c r="D56" s="64">
        <f>Sheet1!B51</f>
        <v>1833594.32</v>
      </c>
      <c r="E56" s="65" t="str">
        <f t="shared" si="0"/>
        <v>超上限</v>
      </c>
      <c r="F56" s="66" t="str">
        <f t="shared" si="1"/>
        <v>否</v>
      </c>
      <c r="G56" s="67" t="str">
        <f t="shared" si="2"/>
        <v>否</v>
      </c>
      <c r="H56" s="68"/>
      <c r="I56" s="68"/>
      <c r="J56" s="69"/>
      <c r="K56" s="42"/>
      <c r="L56" s="68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</row>
    <row r="57" s="34" customFormat="1" ht="16" customHeight="1" spans="1:242">
      <c r="A57" s="61">
        <v>52</v>
      </c>
      <c r="B57" s="62" t="str">
        <f>Sheet1!A52</f>
        <v>华跃建工有限公司</v>
      </c>
      <c r="C57" s="63"/>
      <c r="D57" s="64">
        <f>Sheet1!B52</f>
        <v>1833594.32</v>
      </c>
      <c r="E57" s="65" t="str">
        <f t="shared" si="0"/>
        <v>超上限</v>
      </c>
      <c r="F57" s="66" t="str">
        <f t="shared" si="1"/>
        <v>否</v>
      </c>
      <c r="G57" s="67" t="str">
        <f t="shared" si="2"/>
        <v>否</v>
      </c>
      <c r="H57" s="68"/>
      <c r="I57" s="68"/>
      <c r="J57" s="69"/>
      <c r="K57" s="42"/>
      <c r="L57" s="68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</row>
    <row r="58" s="34" customFormat="1" ht="16" customHeight="1" spans="1:242">
      <c r="A58" s="61">
        <v>53</v>
      </c>
      <c r="B58" s="62" t="str">
        <f>Sheet1!A53</f>
        <v>广东深浦建设有限公司</v>
      </c>
      <c r="C58" s="63"/>
      <c r="D58" s="64">
        <f>Sheet1!B53</f>
        <v>1833594.32</v>
      </c>
      <c r="E58" s="65" t="str">
        <f t="shared" si="0"/>
        <v>超上限</v>
      </c>
      <c r="F58" s="66" t="str">
        <f t="shared" si="1"/>
        <v>否</v>
      </c>
      <c r="G58" s="67" t="str">
        <f t="shared" si="2"/>
        <v>否</v>
      </c>
      <c r="H58" s="68"/>
      <c r="I58" s="68"/>
      <c r="J58" s="69"/>
      <c r="K58" s="42"/>
      <c r="L58" s="68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</row>
    <row r="59" s="34" customFormat="1" ht="16" customHeight="1" spans="1:242">
      <c r="A59" s="61">
        <v>54</v>
      </c>
      <c r="B59" s="62" t="str">
        <f>Sheet1!A54</f>
        <v>东莞市桂晓建筑工程有限公司</v>
      </c>
      <c r="C59" s="63"/>
      <c r="D59" s="64">
        <f>Sheet1!B54</f>
        <v>1832113.79</v>
      </c>
      <c r="E59" s="65" t="str">
        <f t="shared" si="0"/>
        <v>超上限</v>
      </c>
      <c r="F59" s="66" t="str">
        <f t="shared" si="1"/>
        <v>否</v>
      </c>
      <c r="G59" s="67" t="str">
        <f t="shared" si="2"/>
        <v>否</v>
      </c>
      <c r="H59" s="68"/>
      <c r="I59" s="68"/>
      <c r="J59" s="69"/>
      <c r="K59" s="42"/>
      <c r="L59" s="68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</row>
    <row r="60" s="34" customFormat="1" ht="16" customHeight="1" spans="1:242">
      <c r="A60" s="61">
        <v>55</v>
      </c>
      <c r="B60" s="62" t="str">
        <f>Sheet1!A55</f>
        <v>河南省华帝建设工程有限公司</v>
      </c>
      <c r="C60" s="63"/>
      <c r="D60" s="64">
        <f>Sheet1!B55</f>
        <v>1831753.41</v>
      </c>
      <c r="E60" s="65" t="str">
        <f t="shared" si="0"/>
        <v>超上限</v>
      </c>
      <c r="F60" s="66" t="str">
        <f t="shared" si="1"/>
        <v>否</v>
      </c>
      <c r="G60" s="67" t="str">
        <f t="shared" si="2"/>
        <v>否</v>
      </c>
      <c r="H60" s="68"/>
      <c r="I60" s="68"/>
      <c r="J60" s="69"/>
      <c r="K60" s="42"/>
      <c r="L60" s="68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</row>
    <row r="61" s="34" customFormat="1" ht="16" customHeight="1" spans="1:242">
      <c r="A61" s="61">
        <v>56</v>
      </c>
      <c r="B61" s="62" t="str">
        <f>Sheet1!A56</f>
        <v>广东大巍建设工程有限公司</v>
      </c>
      <c r="C61" s="63"/>
      <c r="D61" s="64">
        <f>Sheet1!B56</f>
        <v>1831753.41</v>
      </c>
      <c r="E61" s="65" t="str">
        <f t="shared" si="0"/>
        <v>超上限</v>
      </c>
      <c r="F61" s="66" t="str">
        <f t="shared" si="1"/>
        <v>否</v>
      </c>
      <c r="G61" s="67" t="str">
        <f t="shared" si="2"/>
        <v>否</v>
      </c>
      <c r="H61" s="68"/>
      <c r="I61" s="68"/>
      <c r="J61" s="69"/>
      <c r="K61" s="42"/>
      <c r="L61" s="68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</row>
    <row r="62" s="34" customFormat="1" ht="16" customHeight="1" spans="1:242">
      <c r="A62" s="61">
        <v>57</v>
      </c>
      <c r="B62" s="62" t="str">
        <f>Sheet1!A57</f>
        <v>世润建设集团有限公司</v>
      </c>
      <c r="C62" s="63"/>
      <c r="D62" s="64">
        <f>Sheet1!B57</f>
        <v>1831753.41</v>
      </c>
      <c r="E62" s="65" t="str">
        <f t="shared" si="0"/>
        <v>超上限</v>
      </c>
      <c r="F62" s="66" t="str">
        <f t="shared" si="1"/>
        <v>否</v>
      </c>
      <c r="G62" s="67" t="str">
        <f t="shared" si="2"/>
        <v>否</v>
      </c>
      <c r="H62" s="68"/>
      <c r="I62" s="68"/>
      <c r="J62" s="69"/>
      <c r="K62" s="42"/>
      <c r="L62" s="68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</row>
    <row r="63" s="34" customFormat="1" ht="16" customHeight="1" spans="1:242">
      <c r="A63" s="61">
        <v>58</v>
      </c>
      <c r="B63" s="62" t="str">
        <f>Sheet1!A58</f>
        <v>广东瑞威工程有限公司</v>
      </c>
      <c r="C63" s="63"/>
      <c r="D63" s="64">
        <f>Sheet1!B58</f>
        <v>1831753.41</v>
      </c>
      <c r="E63" s="65" t="str">
        <f t="shared" si="0"/>
        <v>超上限</v>
      </c>
      <c r="F63" s="66" t="str">
        <f t="shared" si="1"/>
        <v>否</v>
      </c>
      <c r="G63" s="67" t="str">
        <f t="shared" si="2"/>
        <v>否</v>
      </c>
      <c r="H63" s="68"/>
      <c r="I63" s="68"/>
      <c r="J63" s="69"/>
      <c r="K63" s="42"/>
      <c r="L63" s="68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</row>
    <row r="64" s="34" customFormat="1" ht="16" customHeight="1" spans="1:242">
      <c r="A64" s="61">
        <v>59</v>
      </c>
      <c r="B64" s="62" t="str">
        <f>Sheet1!A59</f>
        <v>广东磊通建设有限公司</v>
      </c>
      <c r="C64" s="63"/>
      <c r="D64" s="64">
        <f>Sheet1!B59</f>
        <v>1831753.41</v>
      </c>
      <c r="E64" s="65" t="str">
        <f t="shared" si="0"/>
        <v>超上限</v>
      </c>
      <c r="F64" s="66" t="str">
        <f t="shared" si="1"/>
        <v>否</v>
      </c>
      <c r="G64" s="67" t="str">
        <f t="shared" si="2"/>
        <v>否</v>
      </c>
      <c r="H64" s="68"/>
      <c r="I64" s="68"/>
      <c r="J64" s="69"/>
      <c r="K64" s="42"/>
      <c r="L64" s="68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</row>
    <row r="65" s="34" customFormat="1" ht="16" customHeight="1" spans="1:242">
      <c r="A65" s="61">
        <v>60</v>
      </c>
      <c r="B65" s="62" t="str">
        <f>Sheet1!A60</f>
        <v>深圳天安建设科技有限公司</v>
      </c>
      <c r="C65" s="63"/>
      <c r="D65" s="64">
        <f>Sheet1!B60</f>
        <v>1831753.41</v>
      </c>
      <c r="E65" s="65" t="str">
        <f t="shared" si="0"/>
        <v>超上限</v>
      </c>
      <c r="F65" s="66" t="str">
        <f t="shared" si="1"/>
        <v>否</v>
      </c>
      <c r="G65" s="67" t="str">
        <f t="shared" si="2"/>
        <v>否</v>
      </c>
      <c r="H65" s="68"/>
      <c r="I65" s="68"/>
      <c r="J65" s="69"/>
      <c r="K65" s="42"/>
      <c r="L65" s="68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</row>
    <row r="66" s="34" customFormat="1" ht="16" customHeight="1" spans="1:242">
      <c r="A66" s="61">
        <v>61</v>
      </c>
      <c r="B66" s="62" t="str">
        <f>Sheet1!A61</f>
        <v>易顺建工集团有限公司</v>
      </c>
      <c r="C66" s="63"/>
      <c r="D66" s="64">
        <f>Sheet1!B61</f>
        <v>1831753.41</v>
      </c>
      <c r="E66" s="65" t="str">
        <f t="shared" si="0"/>
        <v>超上限</v>
      </c>
      <c r="F66" s="66" t="str">
        <f t="shared" si="1"/>
        <v>否</v>
      </c>
      <c r="G66" s="67" t="str">
        <f t="shared" si="2"/>
        <v>否</v>
      </c>
      <c r="H66" s="68"/>
      <c r="I66" s="68"/>
      <c r="J66" s="69"/>
      <c r="K66" s="42"/>
      <c r="L66" s="68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</row>
    <row r="67" s="34" customFormat="1" ht="16" customHeight="1" spans="1:242">
      <c r="A67" s="61">
        <v>62</v>
      </c>
      <c r="B67" s="62" t="str">
        <f>Sheet1!A62</f>
        <v>深圳市锦兴建设有限公司</v>
      </c>
      <c r="C67" s="63"/>
      <c r="D67" s="64">
        <f>Sheet1!B62</f>
        <v>1831753.41</v>
      </c>
      <c r="E67" s="65" t="str">
        <f t="shared" si="0"/>
        <v>超上限</v>
      </c>
      <c r="F67" s="66" t="str">
        <f t="shared" si="1"/>
        <v>否</v>
      </c>
      <c r="G67" s="67" t="str">
        <f t="shared" si="2"/>
        <v>否</v>
      </c>
      <c r="H67" s="68"/>
      <c r="I67" s="68"/>
      <c r="J67" s="69"/>
      <c r="K67" s="42"/>
      <c r="L67" s="68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</row>
    <row r="68" s="34" customFormat="1" ht="16" customHeight="1" spans="1:242">
      <c r="A68" s="61">
        <v>63</v>
      </c>
      <c r="B68" s="62" t="str">
        <f>Sheet1!A63</f>
        <v>清远市锐林建设工程有限公司</v>
      </c>
      <c r="C68" s="63"/>
      <c r="D68" s="64">
        <f>Sheet1!B63</f>
        <v>1831753.41</v>
      </c>
      <c r="E68" s="65" t="str">
        <f t="shared" si="0"/>
        <v>超上限</v>
      </c>
      <c r="F68" s="66" t="str">
        <f t="shared" si="1"/>
        <v>否</v>
      </c>
      <c r="G68" s="67" t="str">
        <f t="shared" si="2"/>
        <v>否</v>
      </c>
      <c r="H68" s="68"/>
      <c r="I68" s="68"/>
      <c r="J68" s="68"/>
      <c r="K68" s="68"/>
      <c r="L68" s="68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</row>
    <row r="69" s="34" customFormat="1" ht="16" customHeight="1" spans="1:242">
      <c r="A69" s="61">
        <v>64</v>
      </c>
      <c r="B69" s="62" t="str">
        <f>Sheet1!A64</f>
        <v>广东森盛华建设工程有限公司</v>
      </c>
      <c r="C69" s="63"/>
      <c r="D69" s="64">
        <f>Sheet1!B64</f>
        <v>1831498.8</v>
      </c>
      <c r="E69" s="65" t="str">
        <f t="shared" si="0"/>
        <v>超上限</v>
      </c>
      <c r="F69" s="66" t="str">
        <f t="shared" si="1"/>
        <v>否</v>
      </c>
      <c r="G69" s="67" t="str">
        <f t="shared" si="2"/>
        <v>否</v>
      </c>
      <c r="H69" s="68"/>
      <c r="I69" s="68"/>
      <c r="J69" s="68"/>
      <c r="K69" s="68"/>
      <c r="L69" s="68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</row>
    <row r="70" s="34" customFormat="1" ht="16" customHeight="1" spans="1:242">
      <c r="A70" s="61">
        <v>65</v>
      </c>
      <c r="B70" s="62" t="str">
        <f>Sheet1!A65</f>
        <v>河南泓川建设有限公司</v>
      </c>
      <c r="C70" s="63"/>
      <c r="D70" s="64">
        <f>Sheet1!B65</f>
        <v>1831450.77</v>
      </c>
      <c r="E70" s="65" t="str">
        <f t="shared" si="0"/>
        <v>超上限</v>
      </c>
      <c r="F70" s="66" t="str">
        <f t="shared" si="1"/>
        <v>否</v>
      </c>
      <c r="G70" s="67" t="str">
        <f t="shared" si="2"/>
        <v>否</v>
      </c>
      <c r="H70" s="68"/>
      <c r="I70" s="68"/>
      <c r="J70" s="68"/>
      <c r="K70" s="68"/>
      <c r="L70" s="68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</row>
    <row r="71" s="34" customFormat="1" ht="16" customHeight="1" spans="1:242">
      <c r="A71" s="61">
        <v>66</v>
      </c>
      <c r="B71" s="62" t="str">
        <f>Sheet1!A66</f>
        <v>中山卓旭建设有限公司</v>
      </c>
      <c r="C71" s="63"/>
      <c r="D71" s="64">
        <f>Sheet1!B66</f>
        <v>1831143.26</v>
      </c>
      <c r="E71" s="65" t="str">
        <f t="shared" ref="E71:E134" si="3">IF(D71&lt;=$G$3,"否","超上限")</f>
        <v>超上限</v>
      </c>
      <c r="F71" s="66" t="str">
        <f t="shared" ref="F71:F134" si="4">IF(D71&gt;=$G$4,"否","超下限")</f>
        <v>否</v>
      </c>
      <c r="G71" s="67" t="str">
        <f t="shared" ref="G71:G134" si="5">IF(AND(E71="否",F71="否"),"是","否")</f>
        <v>否</v>
      </c>
      <c r="H71" s="68"/>
      <c r="I71" s="68"/>
      <c r="J71" s="68"/>
      <c r="K71" s="68"/>
      <c r="L71" s="68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</row>
    <row r="72" s="34" customFormat="1" ht="16" customHeight="1" spans="1:242">
      <c r="A72" s="61">
        <v>67</v>
      </c>
      <c r="B72" s="62" t="str">
        <f>Sheet1!A67</f>
        <v>广东宝泰森建设工程有限公司</v>
      </c>
      <c r="C72" s="63"/>
      <c r="D72" s="64">
        <f>Sheet1!B67</f>
        <v>1830835.76</v>
      </c>
      <c r="E72" s="65" t="str">
        <f t="shared" si="3"/>
        <v>超上限</v>
      </c>
      <c r="F72" s="66" t="str">
        <f t="shared" si="4"/>
        <v>否</v>
      </c>
      <c r="G72" s="67" t="str">
        <f t="shared" si="5"/>
        <v>否</v>
      </c>
      <c r="H72" s="68"/>
      <c r="I72" s="68"/>
      <c r="J72" s="68"/>
      <c r="K72" s="68"/>
      <c r="L72" s="68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</row>
    <row r="73" s="34" customFormat="1" ht="16" customHeight="1" spans="1:242">
      <c r="A73" s="61">
        <v>68</v>
      </c>
      <c r="B73" s="62" t="str">
        <f>Sheet1!A68</f>
        <v>广东仲业建设有限公司</v>
      </c>
      <c r="C73" s="63"/>
      <c r="D73" s="64">
        <f>Sheet1!B68</f>
        <v>1830220.77</v>
      </c>
      <c r="E73" s="65" t="str">
        <f t="shared" si="3"/>
        <v>超上限</v>
      </c>
      <c r="F73" s="66" t="str">
        <f t="shared" si="4"/>
        <v>否</v>
      </c>
      <c r="G73" s="67" t="str">
        <f t="shared" si="5"/>
        <v>否</v>
      </c>
      <c r="H73" s="68"/>
      <c r="I73" s="68"/>
      <c r="J73" s="68"/>
      <c r="K73" s="68"/>
      <c r="L73" s="68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</row>
    <row r="74" s="34" customFormat="1" ht="16" customHeight="1" spans="1:242">
      <c r="A74" s="61">
        <v>69</v>
      </c>
      <c r="B74" s="62" t="str">
        <f>Sheet1!A69</f>
        <v>深圳市筑地建设股份有限公司</v>
      </c>
      <c r="C74" s="63"/>
      <c r="D74" s="64">
        <f>Sheet1!B69</f>
        <v>1829912.5</v>
      </c>
      <c r="E74" s="65" t="str">
        <f t="shared" si="3"/>
        <v>超上限</v>
      </c>
      <c r="F74" s="66" t="str">
        <f t="shared" si="4"/>
        <v>否</v>
      </c>
      <c r="G74" s="67" t="str">
        <f t="shared" si="5"/>
        <v>否</v>
      </c>
      <c r="H74" s="68"/>
      <c r="I74" s="68"/>
      <c r="J74" s="68"/>
      <c r="K74" s="68"/>
      <c r="L74" s="68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</row>
    <row r="75" s="34" customFormat="1" ht="16" customHeight="1" spans="1:242">
      <c r="A75" s="61">
        <v>70</v>
      </c>
      <c r="B75" s="62" t="str">
        <f>Sheet1!A70</f>
        <v>广东中诚盛景建设工程有限公司</v>
      </c>
      <c r="C75" s="63"/>
      <c r="D75" s="64">
        <f>Sheet1!B70</f>
        <v>1829912.5</v>
      </c>
      <c r="E75" s="65" t="str">
        <f t="shared" si="3"/>
        <v>超上限</v>
      </c>
      <c r="F75" s="66" t="str">
        <f t="shared" si="4"/>
        <v>否</v>
      </c>
      <c r="G75" s="67" t="str">
        <f t="shared" si="5"/>
        <v>否</v>
      </c>
      <c r="H75" s="68"/>
      <c r="I75" s="68"/>
      <c r="J75" s="68"/>
      <c r="K75" s="68"/>
      <c r="L75" s="68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</row>
    <row r="76" s="34" customFormat="1" ht="16" customHeight="1" spans="1:242">
      <c r="A76" s="61">
        <v>71</v>
      </c>
      <c r="B76" s="62" t="str">
        <f>Sheet1!A71</f>
        <v>清远市宝盛达建设工程有限公司</v>
      </c>
      <c r="C76" s="63"/>
      <c r="D76" s="64">
        <f>Sheet1!B71</f>
        <v>1829912.5</v>
      </c>
      <c r="E76" s="65" t="str">
        <f t="shared" si="3"/>
        <v>超上限</v>
      </c>
      <c r="F76" s="66" t="str">
        <f t="shared" si="4"/>
        <v>否</v>
      </c>
      <c r="G76" s="67" t="str">
        <f t="shared" si="5"/>
        <v>否</v>
      </c>
      <c r="H76" s="68"/>
      <c r="I76" s="68"/>
      <c r="J76" s="68"/>
      <c r="K76" s="68"/>
      <c r="L76" s="68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</row>
    <row r="77" s="34" customFormat="1" ht="16" customHeight="1" spans="1:242">
      <c r="A77" s="61">
        <v>72</v>
      </c>
      <c r="B77" s="62" t="str">
        <f>Sheet1!A72</f>
        <v>福建晋恒建设工程有限公司</v>
      </c>
      <c r="C77" s="63"/>
      <c r="D77" s="64">
        <f>Sheet1!B72</f>
        <v>1829912.5</v>
      </c>
      <c r="E77" s="65" t="str">
        <f t="shared" si="3"/>
        <v>超上限</v>
      </c>
      <c r="F77" s="66" t="str">
        <f t="shared" si="4"/>
        <v>否</v>
      </c>
      <c r="G77" s="67" t="str">
        <f t="shared" si="5"/>
        <v>否</v>
      </c>
      <c r="H77" s="68"/>
      <c r="I77" s="68"/>
      <c r="J77" s="68"/>
      <c r="K77" s="68"/>
      <c r="L77" s="68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</row>
    <row r="78" s="34" customFormat="1" ht="16" customHeight="1" spans="1:242">
      <c r="A78" s="61">
        <v>73</v>
      </c>
      <c r="B78" s="62" t="str">
        <f>Sheet1!A73</f>
        <v>广东中从建设工程有限公司</v>
      </c>
      <c r="C78" s="63"/>
      <c r="D78" s="64">
        <f>Sheet1!B73</f>
        <v>1829912.5</v>
      </c>
      <c r="E78" s="65" t="str">
        <f t="shared" si="3"/>
        <v>超上限</v>
      </c>
      <c r="F78" s="66" t="str">
        <f t="shared" si="4"/>
        <v>否</v>
      </c>
      <c r="G78" s="67" t="str">
        <f t="shared" si="5"/>
        <v>否</v>
      </c>
      <c r="H78" s="68"/>
      <c r="I78" s="68"/>
      <c r="J78" s="68"/>
      <c r="K78" s="68"/>
      <c r="L78" s="68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</row>
    <row r="79" s="34" customFormat="1" ht="16" customHeight="1" spans="1:242">
      <c r="A79" s="61">
        <v>74</v>
      </c>
      <c r="B79" s="62" t="str">
        <f>Sheet1!A74</f>
        <v>广东潮鑫建设工程有限公司</v>
      </c>
      <c r="C79" s="63"/>
      <c r="D79" s="64">
        <f>Sheet1!B74</f>
        <v>1829912.5</v>
      </c>
      <c r="E79" s="65" t="str">
        <f t="shared" si="3"/>
        <v>超上限</v>
      </c>
      <c r="F79" s="66" t="str">
        <f t="shared" si="4"/>
        <v>否</v>
      </c>
      <c r="G79" s="67" t="str">
        <f t="shared" si="5"/>
        <v>否</v>
      </c>
      <c r="H79" s="68"/>
      <c r="I79" s="68"/>
      <c r="J79" s="68"/>
      <c r="K79" s="68"/>
      <c r="L79" s="68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</row>
    <row r="80" s="34" customFormat="1" ht="16" customHeight="1" spans="1:242">
      <c r="A80" s="61">
        <v>75</v>
      </c>
      <c r="B80" s="62" t="str">
        <f>Sheet1!A75</f>
        <v>中水禹顺建设集团有限公司</v>
      </c>
      <c r="C80" s="63"/>
      <c r="D80" s="64">
        <f>Sheet1!B75</f>
        <v>1829912.5</v>
      </c>
      <c r="E80" s="65" t="str">
        <f t="shared" si="3"/>
        <v>超上限</v>
      </c>
      <c r="F80" s="66" t="str">
        <f t="shared" si="4"/>
        <v>否</v>
      </c>
      <c r="G80" s="67" t="str">
        <f t="shared" si="5"/>
        <v>否</v>
      </c>
      <c r="H80" s="68"/>
      <c r="I80" s="68"/>
      <c r="J80" s="68"/>
      <c r="K80" s="68"/>
      <c r="L80" s="68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</row>
    <row r="81" s="34" customFormat="1" ht="16" customHeight="1" spans="1:242">
      <c r="A81" s="61">
        <v>76</v>
      </c>
      <c r="B81" s="62" t="str">
        <f>Sheet1!A76</f>
        <v>东莞市瑞鼎建设工程有限公司</v>
      </c>
      <c r="C81" s="63"/>
      <c r="D81" s="64">
        <f>Sheet1!B76</f>
        <v>1829912.5</v>
      </c>
      <c r="E81" s="65" t="str">
        <f t="shared" si="3"/>
        <v>超上限</v>
      </c>
      <c r="F81" s="66" t="str">
        <f t="shared" si="4"/>
        <v>否</v>
      </c>
      <c r="G81" s="67" t="str">
        <f t="shared" si="5"/>
        <v>否</v>
      </c>
      <c r="H81" s="68"/>
      <c r="I81" s="68"/>
      <c r="J81" s="68"/>
      <c r="K81" s="68"/>
      <c r="L81" s="68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</row>
    <row r="82" s="34" customFormat="1" ht="16" customHeight="1" spans="1:242">
      <c r="A82" s="61">
        <v>77</v>
      </c>
      <c r="B82" s="62" t="str">
        <f>Sheet1!A77</f>
        <v>广东麒航建设有限公司</v>
      </c>
      <c r="C82" s="63"/>
      <c r="D82" s="64">
        <f>Sheet1!B77</f>
        <v>1829912.5</v>
      </c>
      <c r="E82" s="65" t="str">
        <f t="shared" si="3"/>
        <v>超上限</v>
      </c>
      <c r="F82" s="66" t="str">
        <f t="shared" si="4"/>
        <v>否</v>
      </c>
      <c r="G82" s="67" t="str">
        <f t="shared" si="5"/>
        <v>否</v>
      </c>
      <c r="H82" s="68"/>
      <c r="I82" s="68"/>
      <c r="J82" s="68"/>
      <c r="K82" s="68"/>
      <c r="L82" s="68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</row>
    <row r="83" s="34" customFormat="1" ht="16" customHeight="1" spans="1:242">
      <c r="A83" s="61">
        <v>78</v>
      </c>
      <c r="B83" s="62" t="str">
        <f>Sheet1!A78</f>
        <v>广东沣林建设工程有限公司</v>
      </c>
      <c r="C83" s="63"/>
      <c r="D83" s="64">
        <f>Sheet1!B78</f>
        <v>1829912.5</v>
      </c>
      <c r="E83" s="65" t="str">
        <f t="shared" si="3"/>
        <v>超上限</v>
      </c>
      <c r="F83" s="66" t="str">
        <f t="shared" si="4"/>
        <v>否</v>
      </c>
      <c r="G83" s="67" t="str">
        <f t="shared" si="5"/>
        <v>否</v>
      </c>
      <c r="H83" s="68"/>
      <c r="I83" s="68"/>
      <c r="J83" s="68"/>
      <c r="K83" s="68"/>
      <c r="L83" s="68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</row>
    <row r="84" s="34" customFormat="1" ht="16" customHeight="1" spans="1:242">
      <c r="A84" s="61">
        <v>79</v>
      </c>
      <c r="B84" s="62" t="str">
        <f>Sheet1!A79</f>
        <v>广东凯基建设有限公司</v>
      </c>
      <c r="C84" s="63"/>
      <c r="D84" s="64">
        <f>Sheet1!B79</f>
        <v>1829903.66</v>
      </c>
      <c r="E84" s="65" t="str">
        <f t="shared" si="3"/>
        <v>超上限</v>
      </c>
      <c r="F84" s="66" t="str">
        <f t="shared" si="4"/>
        <v>否</v>
      </c>
      <c r="G84" s="67" t="str">
        <f t="shared" si="5"/>
        <v>否</v>
      </c>
      <c r="H84" s="68"/>
      <c r="I84" s="68"/>
      <c r="J84" s="68"/>
      <c r="K84" s="68"/>
      <c r="L84" s="68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</row>
    <row r="85" s="34" customFormat="1" ht="16" customHeight="1" spans="1:242">
      <c r="A85" s="61">
        <v>80</v>
      </c>
      <c r="B85" s="62" t="str">
        <f>Sheet1!A80</f>
        <v>深圳市泽麒建设工程有限公司</v>
      </c>
      <c r="C85" s="63"/>
      <c r="D85" s="64">
        <f>Sheet1!B80</f>
        <v>1829615.38</v>
      </c>
      <c r="E85" s="65" t="str">
        <f t="shared" si="3"/>
        <v>超上限</v>
      </c>
      <c r="F85" s="66" t="str">
        <f t="shared" si="4"/>
        <v>否</v>
      </c>
      <c r="G85" s="67" t="str">
        <f t="shared" si="5"/>
        <v>否</v>
      </c>
      <c r="H85" s="68"/>
      <c r="I85" s="68"/>
      <c r="J85" s="68"/>
      <c r="K85" s="68"/>
      <c r="L85" s="68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</row>
    <row r="86" s="34" customFormat="1" ht="16" customHeight="1" spans="1:242">
      <c r="A86" s="61">
        <v>81</v>
      </c>
      <c r="B86" s="62" t="str">
        <f>Sheet1!A81</f>
        <v>广州国基建设工程有限公司</v>
      </c>
      <c r="C86" s="63"/>
      <c r="D86" s="64">
        <f>Sheet1!B81</f>
        <v>1828990.78</v>
      </c>
      <c r="E86" s="65" t="str">
        <f t="shared" si="3"/>
        <v>超上限</v>
      </c>
      <c r="F86" s="66" t="str">
        <f t="shared" si="4"/>
        <v>否</v>
      </c>
      <c r="G86" s="67" t="str">
        <f t="shared" si="5"/>
        <v>否</v>
      </c>
      <c r="H86" s="68"/>
      <c r="I86" s="68"/>
      <c r="J86" s="68"/>
      <c r="K86" s="68"/>
      <c r="L86" s="68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</row>
    <row r="87" s="34" customFormat="1" ht="16" customHeight="1" spans="1:242">
      <c r="A87" s="61">
        <v>82</v>
      </c>
      <c r="B87" s="62" t="str">
        <f>Sheet1!A82</f>
        <v>广东石头城建设有限公司</v>
      </c>
      <c r="C87" s="63"/>
      <c r="D87" s="64">
        <f>Sheet1!B82</f>
        <v>1828966.55</v>
      </c>
      <c r="E87" s="65" t="str">
        <f t="shared" si="3"/>
        <v>超上限</v>
      </c>
      <c r="F87" s="66" t="str">
        <f t="shared" si="4"/>
        <v>否</v>
      </c>
      <c r="G87" s="67" t="str">
        <f t="shared" si="5"/>
        <v>否</v>
      </c>
      <c r="H87" s="68"/>
      <c r="I87" s="68"/>
      <c r="J87" s="68"/>
      <c r="K87" s="68"/>
      <c r="L87" s="68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</row>
    <row r="88" s="34" customFormat="1" ht="16" customHeight="1" spans="1:242">
      <c r="A88" s="61">
        <v>83</v>
      </c>
      <c r="B88" s="62" t="str">
        <f>Sheet1!A83</f>
        <v>广东粤强市政建设工程有限公司</v>
      </c>
      <c r="C88" s="63"/>
      <c r="D88" s="64">
        <f>Sheet1!B83</f>
        <v>1828443.04</v>
      </c>
      <c r="E88" s="65" t="str">
        <f t="shared" si="3"/>
        <v>超上限</v>
      </c>
      <c r="F88" s="66" t="str">
        <f t="shared" si="4"/>
        <v>否</v>
      </c>
      <c r="G88" s="67" t="str">
        <f t="shared" si="5"/>
        <v>否</v>
      </c>
      <c r="H88" s="68"/>
      <c r="I88" s="68"/>
      <c r="J88" s="68"/>
      <c r="K88" s="68"/>
      <c r="L88" s="68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</row>
    <row r="89" s="34" customFormat="1" ht="16" customHeight="1" spans="1:242">
      <c r="A89" s="61">
        <v>84</v>
      </c>
      <c r="B89" s="62" t="str">
        <f>Sheet1!A84</f>
        <v>广东颐和建设有限公司</v>
      </c>
      <c r="C89" s="63"/>
      <c r="D89" s="64">
        <f>Sheet1!B84</f>
        <v>1828385.38</v>
      </c>
      <c r="E89" s="65" t="str">
        <f t="shared" si="3"/>
        <v>超上限</v>
      </c>
      <c r="F89" s="66" t="str">
        <f t="shared" si="4"/>
        <v>否</v>
      </c>
      <c r="G89" s="67" t="str">
        <f t="shared" si="5"/>
        <v>否</v>
      </c>
      <c r="H89" s="68"/>
      <c r="I89" s="68"/>
      <c r="J89" s="68"/>
      <c r="K89" s="68"/>
      <c r="L89" s="68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</row>
    <row r="90" s="34" customFormat="1" ht="16" customHeight="1" spans="1:242">
      <c r="A90" s="61">
        <v>85</v>
      </c>
      <c r="B90" s="62" t="str">
        <f>Sheet1!A85</f>
        <v>广州汇鹏建设集团有限公司</v>
      </c>
      <c r="C90" s="63"/>
      <c r="D90" s="64">
        <f>Sheet1!B85</f>
        <v>1828183.59</v>
      </c>
      <c r="E90" s="65" t="str">
        <f t="shared" si="3"/>
        <v>超上限</v>
      </c>
      <c r="F90" s="66" t="str">
        <f t="shared" si="4"/>
        <v>否</v>
      </c>
      <c r="G90" s="67" t="str">
        <f t="shared" si="5"/>
        <v>否</v>
      </c>
      <c r="H90" s="68"/>
      <c r="I90" s="68"/>
      <c r="J90" s="68"/>
      <c r="K90" s="68"/>
      <c r="L90" s="68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</row>
    <row r="91" s="34" customFormat="1" ht="16" customHeight="1" spans="1:242">
      <c r="A91" s="61">
        <v>86</v>
      </c>
      <c r="B91" s="62" t="str">
        <f>Sheet1!A86</f>
        <v>广东科成建设有限公司</v>
      </c>
      <c r="C91" s="63"/>
      <c r="D91" s="64">
        <f>Sheet1!B86</f>
        <v>1828163.11</v>
      </c>
      <c r="E91" s="65" t="str">
        <f t="shared" si="3"/>
        <v>超上限</v>
      </c>
      <c r="F91" s="66" t="str">
        <f t="shared" si="4"/>
        <v>否</v>
      </c>
      <c r="G91" s="67" t="str">
        <f t="shared" si="5"/>
        <v>否</v>
      </c>
      <c r="H91" s="68"/>
      <c r="I91" s="68"/>
      <c r="J91" s="68"/>
      <c r="K91" s="68"/>
      <c r="L91" s="68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</row>
    <row r="92" s="34" customFormat="1" ht="16" customHeight="1" spans="1:242">
      <c r="A92" s="61">
        <v>87</v>
      </c>
      <c r="B92" s="62" t="str">
        <f>Sheet1!A87</f>
        <v>福建新禹丰建设工程有限公司</v>
      </c>
      <c r="C92" s="63"/>
      <c r="D92" s="64">
        <f>Sheet1!B87</f>
        <v>1828071.6</v>
      </c>
      <c r="E92" s="65" t="str">
        <f t="shared" si="3"/>
        <v>超上限</v>
      </c>
      <c r="F92" s="66" t="str">
        <f t="shared" si="4"/>
        <v>否</v>
      </c>
      <c r="G92" s="67" t="str">
        <f t="shared" si="5"/>
        <v>否</v>
      </c>
      <c r="H92" s="68"/>
      <c r="I92" s="68"/>
      <c r="J92" s="68"/>
      <c r="K92" s="68"/>
      <c r="L92" s="68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</row>
    <row r="93" s="34" customFormat="1" ht="16" customHeight="1" spans="1:242">
      <c r="A93" s="61">
        <v>88</v>
      </c>
      <c r="B93" s="62" t="str">
        <f>Sheet1!A88</f>
        <v>河南筑桥建工有限公司</v>
      </c>
      <c r="C93" s="63"/>
      <c r="D93" s="64">
        <f>Sheet1!B88</f>
        <v>1828071.6</v>
      </c>
      <c r="E93" s="65" t="str">
        <f t="shared" si="3"/>
        <v>超上限</v>
      </c>
      <c r="F93" s="66" t="str">
        <f t="shared" si="4"/>
        <v>否</v>
      </c>
      <c r="G93" s="67" t="str">
        <f t="shared" si="5"/>
        <v>否</v>
      </c>
      <c r="H93" s="68"/>
      <c r="I93" s="68"/>
      <c r="J93" s="68"/>
      <c r="K93" s="68"/>
      <c r="L93" s="68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</row>
    <row r="94" s="34" customFormat="1" ht="16" customHeight="1" spans="1:242">
      <c r="A94" s="61">
        <v>89</v>
      </c>
      <c r="B94" s="62" t="str">
        <f>Sheet1!A89</f>
        <v>广东建航建设工程有限公司</v>
      </c>
      <c r="C94" s="63"/>
      <c r="D94" s="64">
        <f>Sheet1!B89</f>
        <v>1828071.6</v>
      </c>
      <c r="E94" s="65" t="str">
        <f t="shared" si="3"/>
        <v>超上限</v>
      </c>
      <c r="F94" s="66" t="str">
        <f t="shared" si="4"/>
        <v>否</v>
      </c>
      <c r="G94" s="67" t="str">
        <f t="shared" si="5"/>
        <v>否</v>
      </c>
      <c r="H94" s="68"/>
      <c r="I94" s="68"/>
      <c r="J94" s="68"/>
      <c r="K94" s="68"/>
      <c r="L94" s="68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</row>
    <row r="95" s="34" customFormat="1" ht="16" customHeight="1" spans="1:242">
      <c r="A95" s="61">
        <v>90</v>
      </c>
      <c r="B95" s="62" t="str">
        <f>Sheet1!A90</f>
        <v>广东佰桥建设有限公司</v>
      </c>
      <c r="C95" s="63"/>
      <c r="D95" s="64">
        <f>Sheet1!B90</f>
        <v>1828071.6</v>
      </c>
      <c r="E95" s="65" t="str">
        <f t="shared" si="3"/>
        <v>超上限</v>
      </c>
      <c r="F95" s="66" t="str">
        <f t="shared" si="4"/>
        <v>否</v>
      </c>
      <c r="G95" s="67" t="str">
        <f t="shared" si="5"/>
        <v>否</v>
      </c>
      <c r="H95" s="68"/>
      <c r="I95" s="68"/>
      <c r="J95" s="68"/>
      <c r="K95" s="68"/>
      <c r="L95" s="68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</row>
    <row r="96" s="34" customFormat="1" ht="16" customHeight="1" spans="1:242">
      <c r="A96" s="61">
        <v>91</v>
      </c>
      <c r="B96" s="62" t="str">
        <f>Sheet1!A91</f>
        <v>润盟建设集团有限公司</v>
      </c>
      <c r="C96" s="63"/>
      <c r="D96" s="64">
        <f>Sheet1!B91</f>
        <v>1828071.6</v>
      </c>
      <c r="E96" s="65" t="str">
        <f t="shared" si="3"/>
        <v>超上限</v>
      </c>
      <c r="F96" s="66" t="str">
        <f t="shared" si="4"/>
        <v>否</v>
      </c>
      <c r="G96" s="67" t="str">
        <f t="shared" si="5"/>
        <v>否</v>
      </c>
      <c r="H96" s="68"/>
      <c r="I96" s="68"/>
      <c r="J96" s="68"/>
      <c r="K96" s="68"/>
      <c r="L96" s="68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</row>
    <row r="97" s="34" customFormat="1" ht="16" customHeight="1" spans="1:242">
      <c r="A97" s="61">
        <v>92</v>
      </c>
      <c r="B97" s="62" t="str">
        <f>Sheet1!A92</f>
        <v>广东品峰建设工程有限公司</v>
      </c>
      <c r="C97" s="63"/>
      <c r="D97" s="64">
        <f>Sheet1!B92</f>
        <v>1828071.6</v>
      </c>
      <c r="E97" s="65" t="str">
        <f t="shared" si="3"/>
        <v>超上限</v>
      </c>
      <c r="F97" s="66" t="str">
        <f t="shared" si="4"/>
        <v>否</v>
      </c>
      <c r="G97" s="67" t="str">
        <f t="shared" si="5"/>
        <v>否</v>
      </c>
      <c r="H97" s="68"/>
      <c r="I97" s="68"/>
      <c r="J97" s="68"/>
      <c r="K97" s="68"/>
      <c r="L97" s="68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</row>
    <row r="98" s="34" customFormat="1" ht="16" customHeight="1" spans="1:242">
      <c r="A98" s="61">
        <v>93</v>
      </c>
      <c r="B98" s="62" t="str">
        <f>Sheet1!A93</f>
        <v>广东金泰昌建设工程有限公司</v>
      </c>
      <c r="C98" s="63"/>
      <c r="D98" s="64">
        <f>Sheet1!B93</f>
        <v>1828071.6</v>
      </c>
      <c r="E98" s="65" t="str">
        <f t="shared" si="3"/>
        <v>超上限</v>
      </c>
      <c r="F98" s="66" t="str">
        <f t="shared" si="4"/>
        <v>否</v>
      </c>
      <c r="G98" s="67" t="str">
        <f t="shared" si="5"/>
        <v>否</v>
      </c>
      <c r="H98" s="68"/>
      <c r="I98" s="68"/>
      <c r="J98" s="68"/>
      <c r="K98" s="68"/>
      <c r="L98" s="68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</row>
    <row r="99" s="34" customFormat="1" ht="16" customHeight="1" spans="1:242">
      <c r="A99" s="61">
        <v>94</v>
      </c>
      <c r="B99" s="62" t="str">
        <f>Sheet1!A94</f>
        <v>广东潮皇工程有限公司</v>
      </c>
      <c r="C99" s="63"/>
      <c r="D99" s="64">
        <f>Sheet1!B94</f>
        <v>1828071.6</v>
      </c>
      <c r="E99" s="65" t="str">
        <f t="shared" si="3"/>
        <v>超上限</v>
      </c>
      <c r="F99" s="66" t="str">
        <f t="shared" si="4"/>
        <v>否</v>
      </c>
      <c r="G99" s="67" t="str">
        <f t="shared" si="5"/>
        <v>否</v>
      </c>
      <c r="H99" s="68"/>
      <c r="I99" s="68"/>
      <c r="J99" s="68"/>
      <c r="K99" s="68"/>
      <c r="L99" s="68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</row>
    <row r="100" s="34" customFormat="1" ht="16" customHeight="1" spans="1:242">
      <c r="A100" s="61">
        <v>95</v>
      </c>
      <c r="B100" s="62" t="str">
        <f>Sheet1!A95</f>
        <v>深圳市方联建设有限公司</v>
      </c>
      <c r="C100" s="63"/>
      <c r="D100" s="64">
        <f>Sheet1!B95</f>
        <v>1828071.6</v>
      </c>
      <c r="E100" s="65" t="str">
        <f t="shared" si="3"/>
        <v>超上限</v>
      </c>
      <c r="F100" s="66" t="str">
        <f t="shared" si="4"/>
        <v>否</v>
      </c>
      <c r="G100" s="67" t="str">
        <f t="shared" si="5"/>
        <v>否</v>
      </c>
      <c r="H100" s="68"/>
      <c r="I100" s="68"/>
      <c r="J100" s="68"/>
      <c r="K100" s="68"/>
      <c r="L100" s="68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</row>
    <row r="101" s="34" customFormat="1" ht="16" customHeight="1" spans="1:242">
      <c r="A101" s="61">
        <v>96</v>
      </c>
      <c r="B101" s="62" t="str">
        <f>Sheet1!A96</f>
        <v>广东信荣建设有限公司</v>
      </c>
      <c r="C101" s="63"/>
      <c r="D101" s="64">
        <f>Sheet1!B96</f>
        <v>1828071.6</v>
      </c>
      <c r="E101" s="65" t="str">
        <f t="shared" si="3"/>
        <v>超上限</v>
      </c>
      <c r="F101" s="66" t="str">
        <f t="shared" si="4"/>
        <v>否</v>
      </c>
      <c r="G101" s="67" t="str">
        <f t="shared" si="5"/>
        <v>否</v>
      </c>
      <c r="H101" s="68"/>
      <c r="I101" s="68"/>
      <c r="J101" s="68"/>
      <c r="K101" s="68"/>
      <c r="L101" s="68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</row>
    <row r="102" s="34" customFormat="1" ht="16" customHeight="1" spans="1:242">
      <c r="A102" s="61">
        <v>97</v>
      </c>
      <c r="B102" s="62" t="str">
        <f>Sheet1!A97</f>
        <v>广东昌盛源建设工程有限公司</v>
      </c>
      <c r="C102" s="63"/>
      <c r="D102" s="64">
        <f>Sheet1!B97</f>
        <v>1827885.7</v>
      </c>
      <c r="E102" s="65" t="str">
        <f t="shared" si="3"/>
        <v>超上限</v>
      </c>
      <c r="F102" s="66" t="str">
        <f t="shared" si="4"/>
        <v>否</v>
      </c>
      <c r="G102" s="67" t="str">
        <f t="shared" si="5"/>
        <v>否</v>
      </c>
      <c r="H102" s="68"/>
      <c r="I102" s="68"/>
      <c r="J102" s="68"/>
      <c r="K102" s="68"/>
      <c r="L102" s="68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</row>
    <row r="103" s="34" customFormat="1" ht="16" customHeight="1" spans="1:242">
      <c r="A103" s="61">
        <v>98</v>
      </c>
      <c r="B103" s="62" t="str">
        <f>Sheet1!A98</f>
        <v>中建港湾建设（深圳）有限公司</v>
      </c>
      <c r="C103" s="63"/>
      <c r="D103" s="64">
        <f>Sheet1!B98</f>
        <v>1827760.78</v>
      </c>
      <c r="E103" s="65" t="str">
        <f t="shared" si="3"/>
        <v>超上限</v>
      </c>
      <c r="F103" s="66" t="str">
        <f t="shared" si="4"/>
        <v>否</v>
      </c>
      <c r="G103" s="67" t="str">
        <f t="shared" si="5"/>
        <v>否</v>
      </c>
      <c r="H103" s="68"/>
      <c r="I103" s="68"/>
      <c r="J103" s="68"/>
      <c r="K103" s="68"/>
      <c r="L103" s="68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</row>
    <row r="104" s="34" customFormat="1" ht="16" customHeight="1" spans="1:242">
      <c r="A104" s="61">
        <v>99</v>
      </c>
      <c r="B104" s="62" t="str">
        <f>Sheet1!A99</f>
        <v>广东润庆建设有限公司</v>
      </c>
      <c r="C104" s="63"/>
      <c r="D104" s="64">
        <f>Sheet1!B99</f>
        <v>1827462.89</v>
      </c>
      <c r="E104" s="65" t="str">
        <f t="shared" si="3"/>
        <v>超上限</v>
      </c>
      <c r="F104" s="66" t="str">
        <f t="shared" si="4"/>
        <v>否</v>
      </c>
      <c r="G104" s="67" t="str">
        <f t="shared" si="5"/>
        <v>否</v>
      </c>
      <c r="H104" s="68"/>
      <c r="I104" s="68"/>
      <c r="J104" s="68"/>
      <c r="K104" s="68"/>
      <c r="L104" s="68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</row>
    <row r="105" s="34" customFormat="1" ht="16" customHeight="1" spans="1:242">
      <c r="A105" s="61">
        <v>100</v>
      </c>
      <c r="B105" s="62" t="str">
        <f>Sheet1!A100</f>
        <v>广州华鼎建设有限公司</v>
      </c>
      <c r="C105" s="63"/>
      <c r="D105" s="64">
        <f>Sheet1!B100</f>
        <v>1827453.27</v>
      </c>
      <c r="E105" s="65" t="str">
        <f t="shared" si="3"/>
        <v>超上限</v>
      </c>
      <c r="F105" s="66" t="str">
        <f t="shared" si="4"/>
        <v>否</v>
      </c>
      <c r="G105" s="67" t="str">
        <f t="shared" si="5"/>
        <v>否</v>
      </c>
      <c r="H105" s="68"/>
      <c r="I105" s="68"/>
      <c r="J105" s="68"/>
      <c r="K105" s="68"/>
      <c r="L105" s="68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</row>
    <row r="106" s="34" customFormat="1" ht="16" customHeight="1" spans="1:242">
      <c r="A106" s="61">
        <v>101</v>
      </c>
      <c r="B106" s="62" t="str">
        <f>Sheet1!A101</f>
        <v>广东卓秀建设有限公司</v>
      </c>
      <c r="C106" s="63"/>
      <c r="D106" s="64">
        <f>Sheet1!B101</f>
        <v>1827347.57</v>
      </c>
      <c r="E106" s="65" t="str">
        <f t="shared" si="3"/>
        <v>超上限</v>
      </c>
      <c r="F106" s="66" t="str">
        <f t="shared" si="4"/>
        <v>否</v>
      </c>
      <c r="G106" s="67" t="str">
        <f t="shared" si="5"/>
        <v>否</v>
      </c>
      <c r="H106" s="68"/>
      <c r="I106" s="68"/>
      <c r="J106" s="68"/>
      <c r="K106" s="68"/>
      <c r="L106" s="68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</row>
    <row r="107" s="34" customFormat="1" ht="16" customHeight="1" spans="1:242">
      <c r="A107" s="61">
        <v>102</v>
      </c>
      <c r="B107" s="62" t="str">
        <f>Sheet1!A102</f>
        <v>广东邦和建设工程有限公司</v>
      </c>
      <c r="C107" s="63"/>
      <c r="D107" s="64">
        <f>Sheet1!B102</f>
        <v>1827230.78</v>
      </c>
      <c r="E107" s="65" t="str">
        <f t="shared" si="3"/>
        <v>超上限</v>
      </c>
      <c r="F107" s="66" t="str">
        <f t="shared" si="4"/>
        <v>否</v>
      </c>
      <c r="G107" s="67" t="str">
        <f t="shared" si="5"/>
        <v>否</v>
      </c>
      <c r="H107" s="68"/>
      <c r="I107" s="68"/>
      <c r="J107" s="68"/>
      <c r="K107" s="68"/>
      <c r="L107" s="68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</row>
    <row r="108" s="34" customFormat="1" ht="16" customHeight="1" spans="1:242">
      <c r="A108" s="61">
        <v>103</v>
      </c>
      <c r="B108" s="62" t="str">
        <f>Sheet1!A103</f>
        <v>广东建衡达建筑工程有限公司</v>
      </c>
      <c r="C108" s="63"/>
      <c r="D108" s="64">
        <f>Sheet1!B103</f>
        <v>1827155.38</v>
      </c>
      <c r="E108" s="65" t="str">
        <f t="shared" si="3"/>
        <v>超上限</v>
      </c>
      <c r="F108" s="66" t="str">
        <f t="shared" si="4"/>
        <v>否</v>
      </c>
      <c r="G108" s="67" t="str">
        <f t="shared" si="5"/>
        <v>否</v>
      </c>
      <c r="H108" s="68"/>
      <c r="I108" s="68"/>
      <c r="J108" s="68"/>
      <c r="K108" s="68"/>
      <c r="L108" s="68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</row>
    <row r="109" s="34" customFormat="1" ht="16" customHeight="1" spans="1:242">
      <c r="A109" s="61">
        <v>104</v>
      </c>
      <c r="B109" s="62" t="str">
        <f>Sheet1!A104</f>
        <v>广东林和建设工程有限公司</v>
      </c>
      <c r="C109" s="63"/>
      <c r="D109" s="64">
        <f>Sheet1!B104</f>
        <v>1827139</v>
      </c>
      <c r="E109" s="65" t="str">
        <f t="shared" si="3"/>
        <v>超上限</v>
      </c>
      <c r="F109" s="66" t="str">
        <f t="shared" si="4"/>
        <v>否</v>
      </c>
      <c r="G109" s="67" t="str">
        <f t="shared" si="5"/>
        <v>否</v>
      </c>
      <c r="H109" s="68"/>
      <c r="I109" s="68"/>
      <c r="J109" s="68"/>
      <c r="K109" s="68"/>
      <c r="L109" s="68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</row>
    <row r="110" s="34" customFormat="1" ht="16" customHeight="1" spans="1:242">
      <c r="A110" s="61">
        <v>105</v>
      </c>
      <c r="B110" s="62" t="str">
        <f>Sheet1!A105</f>
        <v>广东锦沃建设工程有限公司</v>
      </c>
      <c r="C110" s="63"/>
      <c r="D110" s="64">
        <f>Sheet1!B105</f>
        <v>1827136.64</v>
      </c>
      <c r="E110" s="65" t="str">
        <f t="shared" si="3"/>
        <v>超上限</v>
      </c>
      <c r="F110" s="66" t="str">
        <f t="shared" si="4"/>
        <v>否</v>
      </c>
      <c r="G110" s="67" t="str">
        <f t="shared" si="5"/>
        <v>否</v>
      </c>
      <c r="H110" s="68"/>
      <c r="I110" s="68"/>
      <c r="J110" s="68"/>
      <c r="K110" s="68"/>
      <c r="L110" s="68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</row>
    <row r="111" s="34" customFormat="1" ht="16" customHeight="1" spans="1:242">
      <c r="A111" s="61">
        <v>106</v>
      </c>
      <c r="B111" s="62" t="str">
        <f>Sheet1!A106</f>
        <v>河南水诚建设工程有限公司</v>
      </c>
      <c r="C111" s="63"/>
      <c r="D111" s="64">
        <f>Sheet1!B106</f>
        <v>1826838.29</v>
      </c>
      <c r="E111" s="65" t="str">
        <f t="shared" si="3"/>
        <v>超上限</v>
      </c>
      <c r="F111" s="66" t="str">
        <f t="shared" si="4"/>
        <v>否</v>
      </c>
      <c r="G111" s="67" t="str">
        <f t="shared" si="5"/>
        <v>否</v>
      </c>
      <c r="H111" s="68"/>
      <c r="I111" s="68"/>
      <c r="J111" s="68"/>
      <c r="K111" s="68"/>
      <c r="L111" s="68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</row>
    <row r="112" s="34" customFormat="1" ht="16" customHeight="1" spans="1:242">
      <c r="A112" s="61">
        <v>107</v>
      </c>
      <c r="B112" s="62" t="str">
        <f>Sheet1!A107</f>
        <v>广东鹏泰建设工程有限公司</v>
      </c>
      <c r="C112" s="63"/>
      <c r="D112" s="64">
        <f>Sheet1!B107</f>
        <v>1826322</v>
      </c>
      <c r="E112" s="65" t="str">
        <f t="shared" si="3"/>
        <v>超上限</v>
      </c>
      <c r="F112" s="66" t="str">
        <f t="shared" si="4"/>
        <v>否</v>
      </c>
      <c r="G112" s="67" t="str">
        <f t="shared" si="5"/>
        <v>否</v>
      </c>
      <c r="H112" s="68"/>
      <c r="I112" s="68"/>
      <c r="J112" s="68"/>
      <c r="K112" s="68"/>
      <c r="L112" s="68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</row>
    <row r="113" s="34" customFormat="1" ht="16" customHeight="1" spans="1:242">
      <c r="A113" s="61">
        <v>108</v>
      </c>
      <c r="B113" s="62" t="str">
        <f>Sheet1!A108</f>
        <v>广东昌旺建设有限公司</v>
      </c>
      <c r="C113" s="63"/>
      <c r="D113" s="64">
        <f>Sheet1!B108</f>
        <v>1826253.43</v>
      </c>
      <c r="E113" s="65" t="str">
        <f t="shared" si="3"/>
        <v>超上限</v>
      </c>
      <c r="F113" s="66" t="str">
        <f t="shared" si="4"/>
        <v>否</v>
      </c>
      <c r="G113" s="67" t="str">
        <f t="shared" si="5"/>
        <v>否</v>
      </c>
      <c r="H113" s="68"/>
      <c r="I113" s="68"/>
      <c r="J113" s="68"/>
      <c r="K113" s="68"/>
      <c r="L113" s="68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</row>
    <row r="114" s="34" customFormat="1" ht="16" customHeight="1" spans="1:242">
      <c r="A114" s="61">
        <v>109</v>
      </c>
      <c r="B114" s="62" t="str">
        <f>Sheet1!A109</f>
        <v>广东金群建设有限公司</v>
      </c>
      <c r="C114" s="63"/>
      <c r="D114" s="64">
        <f>Sheet1!B109</f>
        <v>1826230.75</v>
      </c>
      <c r="E114" s="65" t="str">
        <f t="shared" si="3"/>
        <v>超上限</v>
      </c>
      <c r="F114" s="66" t="str">
        <f t="shared" si="4"/>
        <v>否</v>
      </c>
      <c r="G114" s="67" t="str">
        <f t="shared" si="5"/>
        <v>否</v>
      </c>
      <c r="H114" s="68"/>
      <c r="I114" s="68"/>
      <c r="J114" s="68"/>
      <c r="K114" s="68"/>
      <c r="L114" s="68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</row>
    <row r="115" s="34" customFormat="1" ht="16" customHeight="1" spans="1:242">
      <c r="A115" s="61">
        <v>110</v>
      </c>
      <c r="B115" s="62" t="str">
        <f>Sheet1!A110</f>
        <v>深圳市兴广诚建设工程有限公司</v>
      </c>
      <c r="C115" s="63"/>
      <c r="D115" s="64">
        <f>Sheet1!B110</f>
        <v>1826230.69</v>
      </c>
      <c r="E115" s="65" t="str">
        <f t="shared" si="3"/>
        <v>超上限</v>
      </c>
      <c r="F115" s="66" t="str">
        <f t="shared" si="4"/>
        <v>否</v>
      </c>
      <c r="G115" s="67" t="str">
        <f t="shared" si="5"/>
        <v>否</v>
      </c>
      <c r="H115" s="68"/>
      <c r="I115" s="68"/>
      <c r="J115" s="68"/>
      <c r="K115" s="68"/>
      <c r="L115" s="68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</row>
    <row r="116" s="34" customFormat="1" ht="16" customHeight="1" spans="1:242">
      <c r="A116" s="61">
        <v>111</v>
      </c>
      <c r="B116" s="62" t="str">
        <f>Sheet1!A111</f>
        <v>深圳市联信建设工程有限公司</v>
      </c>
      <c r="C116" s="63"/>
      <c r="D116" s="64">
        <f>Sheet1!B111</f>
        <v>1826230.69</v>
      </c>
      <c r="E116" s="65" t="str">
        <f t="shared" si="3"/>
        <v>超上限</v>
      </c>
      <c r="F116" s="66" t="str">
        <f t="shared" si="4"/>
        <v>否</v>
      </c>
      <c r="G116" s="67" t="str">
        <f t="shared" si="5"/>
        <v>否</v>
      </c>
      <c r="H116" s="68"/>
      <c r="I116" s="68"/>
      <c r="J116" s="68"/>
      <c r="K116" s="68"/>
      <c r="L116" s="68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</row>
    <row r="117" s="34" customFormat="1" ht="16" customHeight="1" spans="1:242">
      <c r="A117" s="61">
        <v>112</v>
      </c>
      <c r="B117" s="62" t="str">
        <f>Sheet1!A112</f>
        <v>广东延姚建筑工程有限公司</v>
      </c>
      <c r="C117" s="63"/>
      <c r="D117" s="64">
        <f>Sheet1!B112</f>
        <v>1826230.69</v>
      </c>
      <c r="E117" s="65" t="str">
        <f t="shared" si="3"/>
        <v>超上限</v>
      </c>
      <c r="F117" s="66" t="str">
        <f t="shared" si="4"/>
        <v>否</v>
      </c>
      <c r="G117" s="67" t="str">
        <f t="shared" si="5"/>
        <v>否</v>
      </c>
      <c r="H117" s="68"/>
      <c r="I117" s="68"/>
      <c r="J117" s="68"/>
      <c r="K117" s="68"/>
      <c r="L117" s="68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</row>
    <row r="118" s="34" customFormat="1" ht="16" customHeight="1" spans="1:242">
      <c r="A118" s="61">
        <v>113</v>
      </c>
      <c r="B118" s="62" t="str">
        <f>Sheet1!A113</f>
        <v>广东创湾建筑工程有限公司</v>
      </c>
      <c r="C118" s="63"/>
      <c r="D118" s="64">
        <f>Sheet1!B113</f>
        <v>1826230.69</v>
      </c>
      <c r="E118" s="65" t="str">
        <f t="shared" si="3"/>
        <v>超上限</v>
      </c>
      <c r="F118" s="66" t="str">
        <f t="shared" si="4"/>
        <v>否</v>
      </c>
      <c r="G118" s="67" t="str">
        <f t="shared" si="5"/>
        <v>否</v>
      </c>
      <c r="H118" s="68"/>
      <c r="I118" s="68"/>
      <c r="J118" s="68"/>
      <c r="K118" s="68"/>
      <c r="L118" s="68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</row>
    <row r="119" s="34" customFormat="1" ht="16" customHeight="1" spans="1:242">
      <c r="A119" s="61">
        <v>114</v>
      </c>
      <c r="B119" s="62" t="str">
        <f>Sheet1!A114</f>
        <v>广东益泰建设工程有限公司</v>
      </c>
      <c r="C119" s="63"/>
      <c r="D119" s="64">
        <f>Sheet1!B114</f>
        <v>1826230.69</v>
      </c>
      <c r="E119" s="65" t="str">
        <f t="shared" si="3"/>
        <v>超上限</v>
      </c>
      <c r="F119" s="66" t="str">
        <f t="shared" si="4"/>
        <v>否</v>
      </c>
      <c r="G119" s="67" t="str">
        <f t="shared" si="5"/>
        <v>否</v>
      </c>
      <c r="H119" s="68"/>
      <c r="I119" s="68"/>
      <c r="J119" s="68"/>
      <c r="K119" s="68"/>
      <c r="L119" s="68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</row>
    <row r="120" s="34" customFormat="1" ht="16" customHeight="1" spans="1:242">
      <c r="A120" s="61">
        <v>115</v>
      </c>
      <c r="B120" s="62" t="str">
        <f>Sheet1!A115</f>
        <v>河南东邦建设工程有限公司</v>
      </c>
      <c r="C120" s="63"/>
      <c r="D120" s="64">
        <f>Sheet1!B115</f>
        <v>1826230.69</v>
      </c>
      <c r="E120" s="65" t="str">
        <f t="shared" si="3"/>
        <v>超上限</v>
      </c>
      <c r="F120" s="66" t="str">
        <f t="shared" si="4"/>
        <v>否</v>
      </c>
      <c r="G120" s="67" t="str">
        <f t="shared" si="5"/>
        <v>否</v>
      </c>
      <c r="H120" s="68"/>
      <c r="I120" s="68"/>
      <c r="J120" s="68"/>
      <c r="K120" s="68"/>
      <c r="L120" s="68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</row>
    <row r="121" s="34" customFormat="1" ht="16" customHeight="1" spans="1:242">
      <c r="A121" s="61">
        <v>116</v>
      </c>
      <c r="B121" s="62" t="str">
        <f>Sheet1!A116</f>
        <v>广东中源达建筑工程有限公司</v>
      </c>
      <c r="C121" s="63"/>
      <c r="D121" s="64">
        <f>Sheet1!B116</f>
        <v>1826230.69</v>
      </c>
      <c r="E121" s="65" t="str">
        <f t="shared" si="3"/>
        <v>超上限</v>
      </c>
      <c r="F121" s="66" t="str">
        <f t="shared" si="4"/>
        <v>否</v>
      </c>
      <c r="G121" s="67" t="str">
        <f t="shared" si="5"/>
        <v>否</v>
      </c>
      <c r="H121" s="68"/>
      <c r="I121" s="68"/>
      <c r="J121" s="68"/>
      <c r="K121" s="68"/>
      <c r="L121" s="68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</row>
    <row r="122" s="34" customFormat="1" ht="16" customHeight="1" spans="1:242">
      <c r="A122" s="61">
        <v>117</v>
      </c>
      <c r="B122" s="62" t="str">
        <f>Sheet1!A117</f>
        <v>广东新江永安建设集团有限公司</v>
      </c>
      <c r="C122" s="63"/>
      <c r="D122" s="64">
        <f>Sheet1!B117</f>
        <v>1826165.41</v>
      </c>
      <c r="E122" s="65" t="str">
        <f t="shared" si="3"/>
        <v>超上限</v>
      </c>
      <c r="F122" s="66" t="str">
        <f t="shared" si="4"/>
        <v>否</v>
      </c>
      <c r="G122" s="67" t="str">
        <f t="shared" si="5"/>
        <v>否</v>
      </c>
      <c r="H122" s="68"/>
      <c r="I122" s="68"/>
      <c r="J122" s="68"/>
      <c r="K122" s="68"/>
      <c r="L122" s="68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</row>
    <row r="123" s="34" customFormat="1" ht="16" customHeight="1" spans="1:242">
      <c r="A123" s="61">
        <v>118</v>
      </c>
      <c r="B123" s="62" t="str">
        <f>Sheet1!A118</f>
        <v>广东亿航建设有限公司</v>
      </c>
      <c r="C123" s="63"/>
      <c r="D123" s="64">
        <f>Sheet1!B118</f>
        <v>1825993.58</v>
      </c>
      <c r="E123" s="65" t="str">
        <f t="shared" si="3"/>
        <v>超上限</v>
      </c>
      <c r="F123" s="66" t="str">
        <f t="shared" si="4"/>
        <v>否</v>
      </c>
      <c r="G123" s="67" t="str">
        <f t="shared" si="5"/>
        <v>否</v>
      </c>
      <c r="H123" s="68"/>
      <c r="I123" s="68"/>
      <c r="J123" s="68"/>
      <c r="K123" s="68"/>
      <c r="L123" s="68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</row>
    <row r="124" s="34" customFormat="1" ht="16" customHeight="1" spans="1:242">
      <c r="A124" s="61">
        <v>119</v>
      </c>
      <c r="B124" s="62" t="str">
        <f>Sheet1!A119</f>
        <v>广东诚卓建设工程有限公司</v>
      </c>
      <c r="C124" s="63"/>
      <c r="D124" s="64">
        <f>Sheet1!B119</f>
        <v>1825915.79</v>
      </c>
      <c r="E124" s="65" t="str">
        <f t="shared" si="3"/>
        <v>超上限</v>
      </c>
      <c r="F124" s="66" t="str">
        <f t="shared" si="4"/>
        <v>否</v>
      </c>
      <c r="G124" s="67" t="str">
        <f t="shared" si="5"/>
        <v>否</v>
      </c>
      <c r="H124" s="68"/>
      <c r="I124" s="68"/>
      <c r="J124" s="68"/>
      <c r="K124" s="68"/>
      <c r="L124" s="68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</row>
    <row r="125" s="34" customFormat="1" ht="16" customHeight="1" spans="1:242">
      <c r="A125" s="61">
        <v>120</v>
      </c>
      <c r="B125" s="62" t="str">
        <f>Sheet1!A120</f>
        <v>广东建弘建设工程有限公司</v>
      </c>
      <c r="C125" s="63"/>
      <c r="D125" s="64">
        <f>Sheet1!B120</f>
        <v>1825798.08</v>
      </c>
      <c r="E125" s="65" t="str">
        <f t="shared" si="3"/>
        <v>超上限</v>
      </c>
      <c r="F125" s="66" t="str">
        <f t="shared" si="4"/>
        <v>否</v>
      </c>
      <c r="G125" s="67" t="str">
        <f t="shared" si="5"/>
        <v>否</v>
      </c>
      <c r="H125" s="68"/>
      <c r="I125" s="68"/>
      <c r="J125" s="68"/>
      <c r="K125" s="68"/>
      <c r="L125" s="68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</row>
    <row r="126" s="34" customFormat="1" ht="16" customHeight="1" spans="1:242">
      <c r="A126" s="61">
        <v>121</v>
      </c>
      <c r="B126" s="62" t="str">
        <f>Sheet1!A121</f>
        <v>广东瀚胜建设有限公司</v>
      </c>
      <c r="C126" s="63"/>
      <c r="D126" s="64">
        <f>Sheet1!B121</f>
        <v>1825608.3</v>
      </c>
      <c r="E126" s="65" t="str">
        <f t="shared" si="3"/>
        <v>超上限</v>
      </c>
      <c r="F126" s="66" t="str">
        <f t="shared" si="4"/>
        <v>否</v>
      </c>
      <c r="G126" s="67" t="str">
        <f t="shared" si="5"/>
        <v>否</v>
      </c>
      <c r="H126" s="68"/>
      <c r="I126" s="68"/>
      <c r="J126" s="68"/>
      <c r="K126" s="68"/>
      <c r="L126" s="68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</row>
    <row r="127" s="34" customFormat="1" ht="16" customHeight="1" spans="1:242">
      <c r="A127" s="61">
        <v>122</v>
      </c>
      <c r="B127" s="62" t="str">
        <f>Sheet1!A122</f>
        <v>四川铭翔达建设工程有限公司</v>
      </c>
      <c r="C127" s="63"/>
      <c r="D127" s="64">
        <f>Sheet1!B122</f>
        <v>1825308.73</v>
      </c>
      <c r="E127" s="65" t="str">
        <f t="shared" si="3"/>
        <v>超上限</v>
      </c>
      <c r="F127" s="66" t="str">
        <f t="shared" si="4"/>
        <v>否</v>
      </c>
      <c r="G127" s="67" t="str">
        <f t="shared" si="5"/>
        <v>否</v>
      </c>
      <c r="H127" s="68"/>
      <c r="I127" s="68"/>
      <c r="J127" s="68"/>
      <c r="K127" s="68"/>
      <c r="L127" s="68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</row>
    <row r="128" ht="16" customHeight="1" spans="1:7">
      <c r="A128" s="61">
        <v>123</v>
      </c>
      <c r="B128" s="62" t="str">
        <f>Sheet1!A123</f>
        <v>中昇建设（广东）有限公司</v>
      </c>
      <c r="C128" s="63"/>
      <c r="D128" s="64">
        <f>Sheet1!B123</f>
        <v>1825001.6</v>
      </c>
      <c r="E128" s="65" t="str">
        <f t="shared" ref="E128:E159" si="6">IF(D128&lt;=$G$3,"否","超上限")</f>
        <v>超上限</v>
      </c>
      <c r="F128" s="66" t="str">
        <f t="shared" ref="F128:F159" si="7">IF(D128&gt;=$G$4,"否","超下限")</f>
        <v>否</v>
      </c>
      <c r="G128" s="67" t="str">
        <f t="shared" ref="G128:G159" si="8">IF(AND(E128="否",F128="否"),"是","否")</f>
        <v>否</v>
      </c>
    </row>
    <row r="129" ht="16" customHeight="1" spans="1:7">
      <c r="A129" s="61">
        <v>124</v>
      </c>
      <c r="B129" s="62" t="str">
        <f>Sheet1!A124</f>
        <v>广东智轩建设投资有限公司</v>
      </c>
      <c r="C129" s="63"/>
      <c r="D129" s="64">
        <f>Sheet1!B124</f>
        <v>1824993.3</v>
      </c>
      <c r="E129" s="65" t="str">
        <f t="shared" si="6"/>
        <v>超上限</v>
      </c>
      <c r="F129" s="66" t="str">
        <f t="shared" si="7"/>
        <v>否</v>
      </c>
      <c r="G129" s="67" t="str">
        <f t="shared" si="8"/>
        <v>否</v>
      </c>
    </row>
    <row r="130" ht="16" customHeight="1" spans="1:7">
      <c r="A130" s="61">
        <v>125</v>
      </c>
      <c r="B130" s="62" t="str">
        <f>Sheet1!A125</f>
        <v>广东杰洪建设有限公司</v>
      </c>
      <c r="C130" s="63"/>
      <c r="D130" s="64">
        <f>Sheet1!B125</f>
        <v>1824685.8</v>
      </c>
      <c r="E130" s="65" t="str">
        <f t="shared" si="6"/>
        <v>超上限</v>
      </c>
      <c r="F130" s="66" t="str">
        <f t="shared" si="7"/>
        <v>否</v>
      </c>
      <c r="G130" s="67" t="str">
        <f t="shared" si="8"/>
        <v>否</v>
      </c>
    </row>
    <row r="131" ht="16" customHeight="1" spans="1:7">
      <c r="A131" s="61">
        <v>126</v>
      </c>
      <c r="B131" s="62" t="str">
        <f>Sheet1!A126</f>
        <v>深圳市东远泰建设集团有限公司</v>
      </c>
      <c r="C131" s="63"/>
      <c r="D131" s="64">
        <f>Sheet1!B126</f>
        <v>1824591.48</v>
      </c>
      <c r="E131" s="65" t="str">
        <f t="shared" si="6"/>
        <v>超上限</v>
      </c>
      <c r="F131" s="66" t="str">
        <f t="shared" si="7"/>
        <v>否</v>
      </c>
      <c r="G131" s="67" t="str">
        <f t="shared" si="8"/>
        <v>否</v>
      </c>
    </row>
    <row r="132" ht="16" customHeight="1" spans="1:7">
      <c r="A132" s="61">
        <v>127</v>
      </c>
      <c r="B132" s="62" t="str">
        <f>Sheet1!A127</f>
        <v>广州市鸿架海洋工程有限公司</v>
      </c>
      <c r="C132" s="63"/>
      <c r="D132" s="64">
        <f>Sheet1!B127</f>
        <v>1824389.78</v>
      </c>
      <c r="E132" s="65" t="str">
        <f t="shared" si="6"/>
        <v>超上限</v>
      </c>
      <c r="F132" s="66" t="str">
        <f t="shared" si="7"/>
        <v>否</v>
      </c>
      <c r="G132" s="67" t="str">
        <f t="shared" si="8"/>
        <v>否</v>
      </c>
    </row>
    <row r="133" ht="16" customHeight="1" spans="1:7">
      <c r="A133" s="61">
        <v>128</v>
      </c>
      <c r="B133" s="62" t="str">
        <f>Sheet1!A128</f>
        <v>深圳市镇东建设工程有限公司</v>
      </c>
      <c r="C133" s="63"/>
      <c r="D133" s="64">
        <f>Sheet1!B128</f>
        <v>1824389.78</v>
      </c>
      <c r="E133" s="65" t="str">
        <f t="shared" si="6"/>
        <v>超上限</v>
      </c>
      <c r="F133" s="66" t="str">
        <f t="shared" si="7"/>
        <v>否</v>
      </c>
      <c r="G133" s="67" t="str">
        <f t="shared" si="8"/>
        <v>否</v>
      </c>
    </row>
    <row r="134" ht="16" customHeight="1" spans="1:7">
      <c r="A134" s="61">
        <v>129</v>
      </c>
      <c r="B134" s="62" t="str">
        <f>Sheet1!A129</f>
        <v>东莞市易诚建筑工程有限公司</v>
      </c>
      <c r="C134" s="63"/>
      <c r="D134" s="64">
        <f>Sheet1!B129</f>
        <v>1824389.78</v>
      </c>
      <c r="E134" s="65" t="str">
        <f t="shared" si="6"/>
        <v>超上限</v>
      </c>
      <c r="F134" s="66" t="str">
        <f t="shared" si="7"/>
        <v>否</v>
      </c>
      <c r="G134" s="67" t="str">
        <f t="shared" si="8"/>
        <v>否</v>
      </c>
    </row>
    <row r="135" ht="16" customHeight="1" spans="1:7">
      <c r="A135" s="61">
        <v>130</v>
      </c>
      <c r="B135" s="62" t="str">
        <f>Sheet1!A130</f>
        <v>佛山市已旭工程建设有限公司</v>
      </c>
      <c r="C135" s="63"/>
      <c r="D135" s="64">
        <f>Sheet1!B130</f>
        <v>1824389.78</v>
      </c>
      <c r="E135" s="65" t="str">
        <f t="shared" si="6"/>
        <v>超上限</v>
      </c>
      <c r="F135" s="66" t="str">
        <f t="shared" si="7"/>
        <v>否</v>
      </c>
      <c r="G135" s="67" t="str">
        <f t="shared" si="8"/>
        <v>否</v>
      </c>
    </row>
    <row r="136" ht="16" customHeight="1" spans="1:7">
      <c r="A136" s="61">
        <v>131</v>
      </c>
      <c r="B136" s="62" t="str">
        <f>Sheet1!A131</f>
        <v>广东拓南建设工程有限公司</v>
      </c>
      <c r="C136" s="63"/>
      <c r="D136" s="64">
        <f>Sheet1!B131</f>
        <v>1824389.78</v>
      </c>
      <c r="E136" s="65" t="str">
        <f t="shared" si="6"/>
        <v>超上限</v>
      </c>
      <c r="F136" s="66" t="str">
        <f t="shared" si="7"/>
        <v>否</v>
      </c>
      <c r="G136" s="67" t="str">
        <f t="shared" si="8"/>
        <v>否</v>
      </c>
    </row>
    <row r="137" ht="16" customHeight="1" spans="1:7">
      <c r="A137" s="61">
        <v>132</v>
      </c>
      <c r="B137" s="62" t="str">
        <f>Sheet1!A132</f>
        <v>河南追开建设工程有限公司</v>
      </c>
      <c r="C137" s="63"/>
      <c r="D137" s="64">
        <f>Sheet1!B132</f>
        <v>1824389.78</v>
      </c>
      <c r="E137" s="65" t="str">
        <f t="shared" si="6"/>
        <v>超上限</v>
      </c>
      <c r="F137" s="66" t="str">
        <f t="shared" si="7"/>
        <v>否</v>
      </c>
      <c r="G137" s="67" t="str">
        <f t="shared" si="8"/>
        <v>否</v>
      </c>
    </row>
    <row r="138" ht="16" customHeight="1" spans="1:7">
      <c r="A138" s="61">
        <v>133</v>
      </c>
      <c r="B138" s="62" t="str">
        <f>Sheet1!A133</f>
        <v>广东金常来建设有限公司</v>
      </c>
      <c r="C138" s="63"/>
      <c r="D138" s="64">
        <f>Sheet1!B133</f>
        <v>1824389.78</v>
      </c>
      <c r="E138" s="65" t="str">
        <f t="shared" si="6"/>
        <v>超上限</v>
      </c>
      <c r="F138" s="66" t="str">
        <f t="shared" si="7"/>
        <v>否</v>
      </c>
      <c r="G138" s="67" t="str">
        <f t="shared" si="8"/>
        <v>否</v>
      </c>
    </row>
    <row r="139" ht="16" customHeight="1" spans="1:7">
      <c r="A139" s="61">
        <v>134</v>
      </c>
      <c r="B139" s="62" t="str">
        <f>Sheet1!A134</f>
        <v>惠州市大恒建设工程咨询有限公司</v>
      </c>
      <c r="C139" s="63"/>
      <c r="D139" s="64">
        <f>Sheet1!B134</f>
        <v>1824389.78</v>
      </c>
      <c r="E139" s="65" t="str">
        <f t="shared" si="6"/>
        <v>超上限</v>
      </c>
      <c r="F139" s="66" t="str">
        <f t="shared" si="7"/>
        <v>否</v>
      </c>
      <c r="G139" s="67" t="str">
        <f t="shared" si="8"/>
        <v>否</v>
      </c>
    </row>
    <row r="140" ht="16" customHeight="1" spans="1:7">
      <c r="A140" s="61">
        <v>135</v>
      </c>
      <c r="B140" s="62" t="str">
        <f>Sheet1!A135</f>
        <v>广东煊煜建设工程有限公司</v>
      </c>
      <c r="C140" s="63"/>
      <c r="D140" s="64">
        <f>Sheet1!B135</f>
        <v>1824389.78</v>
      </c>
      <c r="E140" s="65" t="str">
        <f t="shared" si="6"/>
        <v>超上限</v>
      </c>
      <c r="F140" s="66" t="str">
        <f t="shared" si="7"/>
        <v>否</v>
      </c>
      <c r="G140" s="67" t="str">
        <f t="shared" si="8"/>
        <v>否</v>
      </c>
    </row>
    <row r="141" ht="16" customHeight="1" spans="1:7">
      <c r="A141" s="61">
        <v>136</v>
      </c>
      <c r="B141" s="62" t="str">
        <f>Sheet1!A136</f>
        <v>广东泰川建设有限公司</v>
      </c>
      <c r="C141" s="63"/>
      <c r="D141" s="64">
        <f>Sheet1!B136</f>
        <v>1824389.78</v>
      </c>
      <c r="E141" s="65" t="str">
        <f t="shared" si="6"/>
        <v>超上限</v>
      </c>
      <c r="F141" s="66" t="str">
        <f t="shared" si="7"/>
        <v>否</v>
      </c>
      <c r="G141" s="67" t="str">
        <f t="shared" si="8"/>
        <v>否</v>
      </c>
    </row>
    <row r="142" ht="16" customHeight="1" spans="1:7">
      <c r="A142" s="61">
        <v>137</v>
      </c>
      <c r="B142" s="62" t="str">
        <f>Sheet1!A137</f>
        <v>东莞市磐固建设工程有限公司</v>
      </c>
      <c r="C142" s="63"/>
      <c r="D142" s="64">
        <f>Sheet1!B137</f>
        <v>1824389.78</v>
      </c>
      <c r="E142" s="65" t="str">
        <f t="shared" si="6"/>
        <v>超上限</v>
      </c>
      <c r="F142" s="66" t="str">
        <f t="shared" si="7"/>
        <v>否</v>
      </c>
      <c r="G142" s="67" t="str">
        <f t="shared" si="8"/>
        <v>否</v>
      </c>
    </row>
    <row r="143" ht="16" customHeight="1" spans="1:7">
      <c r="A143" s="61">
        <v>138</v>
      </c>
      <c r="B143" s="62" t="str">
        <f>Sheet1!A138</f>
        <v>广东华盈建设集团有限公司</v>
      </c>
      <c r="C143" s="63"/>
      <c r="D143" s="64">
        <f>Sheet1!B138</f>
        <v>1824080.4</v>
      </c>
      <c r="E143" s="65" t="str">
        <f t="shared" si="6"/>
        <v>超上限</v>
      </c>
      <c r="F143" s="66" t="str">
        <f t="shared" si="7"/>
        <v>否</v>
      </c>
      <c r="G143" s="67" t="str">
        <f t="shared" si="8"/>
        <v>否</v>
      </c>
    </row>
    <row r="144" ht="16" customHeight="1" spans="1:7">
      <c r="A144" s="61">
        <v>139</v>
      </c>
      <c r="B144" s="62" t="str">
        <f>Sheet1!A139</f>
        <v>广东金灿建设有限公司</v>
      </c>
      <c r="C144" s="63"/>
      <c r="D144" s="64">
        <f>Sheet1!B139</f>
        <v>1823782.52</v>
      </c>
      <c r="E144" s="65" t="str">
        <f t="shared" si="6"/>
        <v>超上限</v>
      </c>
      <c r="F144" s="66" t="str">
        <f t="shared" si="7"/>
        <v>否</v>
      </c>
      <c r="G144" s="67" t="str">
        <f t="shared" si="8"/>
        <v>否</v>
      </c>
    </row>
    <row r="145" ht="16" customHeight="1" spans="1:7">
      <c r="A145" s="61">
        <v>140</v>
      </c>
      <c r="B145" s="62" t="str">
        <f>Sheet1!A140</f>
        <v>广东方和建设有限公司</v>
      </c>
      <c r="C145" s="63"/>
      <c r="D145" s="64">
        <f>Sheet1!B140</f>
        <v>1823753.69</v>
      </c>
      <c r="E145" s="65" t="str">
        <f t="shared" si="6"/>
        <v>超上限</v>
      </c>
      <c r="F145" s="66" t="str">
        <f t="shared" si="7"/>
        <v>否</v>
      </c>
      <c r="G145" s="67" t="str">
        <f t="shared" si="8"/>
        <v>否</v>
      </c>
    </row>
    <row r="146" ht="16" customHeight="1" spans="1:7">
      <c r="A146" s="61">
        <v>141</v>
      </c>
      <c r="B146" s="62" t="str">
        <f>Sheet1!A141</f>
        <v>广东智齐建设有限公司</v>
      </c>
      <c r="C146" s="63"/>
      <c r="D146" s="64">
        <f>Sheet1!B141</f>
        <v>1823688.03</v>
      </c>
      <c r="E146" s="65" t="str">
        <f t="shared" si="6"/>
        <v>超上限</v>
      </c>
      <c r="F146" s="66" t="str">
        <f t="shared" si="7"/>
        <v>否</v>
      </c>
      <c r="G146" s="67" t="str">
        <f t="shared" si="8"/>
        <v>否</v>
      </c>
    </row>
    <row r="147" ht="16" customHeight="1" spans="1:7">
      <c r="A147" s="61">
        <v>142</v>
      </c>
      <c r="B147" s="62" t="str">
        <f>Sheet1!A142</f>
        <v>兴宏泰建设（广东）有限公司</v>
      </c>
      <c r="C147" s="63"/>
      <c r="D147" s="64">
        <f>Sheet1!B142</f>
        <v>1823479.83</v>
      </c>
      <c r="E147" s="65" t="str">
        <f t="shared" si="6"/>
        <v>超上限</v>
      </c>
      <c r="F147" s="66" t="str">
        <f t="shared" si="7"/>
        <v>否</v>
      </c>
      <c r="G147" s="67" t="str">
        <f t="shared" si="8"/>
        <v>否</v>
      </c>
    </row>
    <row r="148" ht="16" customHeight="1" spans="1:7">
      <c r="A148" s="61">
        <v>143</v>
      </c>
      <c r="B148" s="62" t="str">
        <f>Sheet1!A143</f>
        <v>中建日月辉(深圳)工程有限公司</v>
      </c>
      <c r="C148" s="63"/>
      <c r="D148" s="64">
        <f>Sheet1!B143</f>
        <v>1823476.94</v>
      </c>
      <c r="E148" s="65" t="str">
        <f t="shared" si="6"/>
        <v>超上限</v>
      </c>
      <c r="F148" s="66" t="str">
        <f t="shared" si="7"/>
        <v>否</v>
      </c>
      <c r="G148" s="67" t="str">
        <f t="shared" si="8"/>
        <v>否</v>
      </c>
    </row>
    <row r="149" ht="16" customHeight="1" spans="1:7">
      <c r="A149" s="61">
        <v>144</v>
      </c>
      <c r="B149" s="62" t="str">
        <f>Sheet1!A144</f>
        <v>深圳市启恒建筑工程有限公司</v>
      </c>
      <c r="C149" s="63"/>
      <c r="D149" s="64">
        <f>Sheet1!B144</f>
        <v>1823284.68</v>
      </c>
      <c r="E149" s="65" t="str">
        <f t="shared" si="6"/>
        <v>超上限</v>
      </c>
      <c r="F149" s="66" t="str">
        <f t="shared" si="7"/>
        <v>否</v>
      </c>
      <c r="G149" s="67" t="str">
        <f t="shared" si="8"/>
        <v>否</v>
      </c>
    </row>
    <row r="150" ht="16" customHeight="1" spans="1:7">
      <c r="A150" s="61">
        <v>145</v>
      </c>
      <c r="B150" s="62" t="str">
        <f>Sheet1!A145</f>
        <v>广东九潮建设有限公司</v>
      </c>
      <c r="C150" s="63"/>
      <c r="D150" s="64">
        <f>Sheet1!B145</f>
        <v>1823167.52</v>
      </c>
      <c r="E150" s="65" t="str">
        <f t="shared" si="6"/>
        <v>超上限</v>
      </c>
      <c r="F150" s="66" t="str">
        <f t="shared" si="7"/>
        <v>否</v>
      </c>
      <c r="G150" s="67" t="str">
        <f t="shared" si="8"/>
        <v>否</v>
      </c>
    </row>
    <row r="151" ht="16" customHeight="1" spans="1:7">
      <c r="A151" s="61">
        <v>146</v>
      </c>
      <c r="B151" s="62" t="str">
        <f>Sheet1!A146</f>
        <v>广东恒富建设有限公司</v>
      </c>
      <c r="C151" s="63"/>
      <c r="D151" s="64">
        <f>Sheet1!B146</f>
        <v>1822860.03</v>
      </c>
      <c r="E151" s="65" t="str">
        <f t="shared" si="6"/>
        <v>超上限</v>
      </c>
      <c r="F151" s="66" t="str">
        <f t="shared" si="7"/>
        <v>否</v>
      </c>
      <c r="G151" s="67" t="str">
        <f t="shared" si="8"/>
        <v>否</v>
      </c>
    </row>
    <row r="152" ht="16" customHeight="1" spans="1:7">
      <c r="A152" s="61">
        <v>147</v>
      </c>
      <c r="B152" s="62" t="str">
        <f>Sheet1!A147</f>
        <v>湖南瑞弘景观建设有限公司</v>
      </c>
      <c r="C152" s="63"/>
      <c r="D152" s="64">
        <f>Sheet1!B147</f>
        <v>1822855.95</v>
      </c>
      <c r="E152" s="65" t="str">
        <f t="shared" si="6"/>
        <v>超上限</v>
      </c>
      <c r="F152" s="66" t="str">
        <f t="shared" si="7"/>
        <v>否</v>
      </c>
      <c r="G152" s="67" t="str">
        <f t="shared" si="8"/>
        <v>否</v>
      </c>
    </row>
    <row r="153" ht="16" customHeight="1" spans="1:7">
      <c r="A153" s="61">
        <v>148</v>
      </c>
      <c r="B153" s="62" t="str">
        <f>Sheet1!A148</f>
        <v>广东众弘建工有限公司</v>
      </c>
      <c r="C153" s="63"/>
      <c r="D153" s="64">
        <f>Sheet1!B148</f>
        <v>1822825.43</v>
      </c>
      <c r="E153" s="65" t="str">
        <f t="shared" si="6"/>
        <v>超上限</v>
      </c>
      <c r="F153" s="66" t="str">
        <f t="shared" si="7"/>
        <v>否</v>
      </c>
      <c r="G153" s="67" t="str">
        <f t="shared" si="8"/>
        <v>否</v>
      </c>
    </row>
    <row r="154" ht="16" customHeight="1" spans="1:7">
      <c r="A154" s="61">
        <v>149</v>
      </c>
      <c r="B154" s="62" t="str">
        <f>Sheet1!A149</f>
        <v>东莞市盈泰建设工程有限公司</v>
      </c>
      <c r="C154" s="63"/>
      <c r="D154" s="64">
        <f>Sheet1!B149</f>
        <v>1822763.92</v>
      </c>
      <c r="E154" s="65" t="str">
        <f t="shared" si="6"/>
        <v>超上限</v>
      </c>
      <c r="F154" s="66" t="str">
        <f t="shared" si="7"/>
        <v>否</v>
      </c>
      <c r="G154" s="67" t="str">
        <f t="shared" si="8"/>
        <v>否</v>
      </c>
    </row>
    <row r="155" ht="16" customHeight="1" spans="1:7">
      <c r="A155" s="61">
        <v>150</v>
      </c>
      <c r="B155" s="62" t="str">
        <f>Sheet1!A150</f>
        <v>广东诚富建设工程有限公司</v>
      </c>
      <c r="C155" s="63"/>
      <c r="D155" s="64">
        <f>Sheet1!B150</f>
        <v>1822715.88</v>
      </c>
      <c r="E155" s="65" t="str">
        <f t="shared" si="6"/>
        <v>超上限</v>
      </c>
      <c r="F155" s="66" t="str">
        <f t="shared" si="7"/>
        <v>否</v>
      </c>
      <c r="G155" s="67" t="str">
        <f t="shared" si="8"/>
        <v>否</v>
      </c>
    </row>
    <row r="156" ht="16" customHeight="1" spans="1:7">
      <c r="A156" s="61">
        <v>151</v>
      </c>
      <c r="B156" s="62" t="str">
        <f>Sheet1!A151</f>
        <v>广东中塬建设工程有限公司</v>
      </c>
      <c r="C156" s="63"/>
      <c r="D156" s="64">
        <f>Sheet1!B151</f>
        <v>1822619.79</v>
      </c>
      <c r="E156" s="65" t="str">
        <f t="shared" si="6"/>
        <v>超上限</v>
      </c>
      <c r="F156" s="66" t="str">
        <f t="shared" si="7"/>
        <v>否</v>
      </c>
      <c r="G156" s="67" t="str">
        <f t="shared" si="8"/>
        <v>否</v>
      </c>
    </row>
    <row r="157" ht="16" customHeight="1" spans="1:7">
      <c r="A157" s="61">
        <v>152</v>
      </c>
      <c r="B157" s="62" t="str">
        <f>Sheet1!A152</f>
        <v>东莞市三荣建设工程有限公司</v>
      </c>
      <c r="C157" s="63"/>
      <c r="D157" s="64">
        <f>Sheet1!B152</f>
        <v>1822548.87</v>
      </c>
      <c r="E157" s="65" t="str">
        <f t="shared" si="6"/>
        <v>超上限</v>
      </c>
      <c r="F157" s="66" t="str">
        <f t="shared" si="7"/>
        <v>否</v>
      </c>
      <c r="G157" s="67" t="str">
        <f t="shared" si="8"/>
        <v>否</v>
      </c>
    </row>
    <row r="158" ht="16" customHeight="1" spans="1:7">
      <c r="A158" s="61">
        <v>153</v>
      </c>
      <c r="B158" s="62" t="str">
        <f>Sheet1!A153</f>
        <v>河南玖太建设工程有限公司</v>
      </c>
      <c r="C158" s="63"/>
      <c r="D158" s="64">
        <f>Sheet1!B153</f>
        <v>1822548.87</v>
      </c>
      <c r="E158" s="65" t="str">
        <f t="shared" si="6"/>
        <v>超上限</v>
      </c>
      <c r="F158" s="66" t="str">
        <f t="shared" si="7"/>
        <v>否</v>
      </c>
      <c r="G158" s="67" t="str">
        <f t="shared" si="8"/>
        <v>否</v>
      </c>
    </row>
    <row r="159" ht="16" customHeight="1" spans="1:7">
      <c r="A159" s="61">
        <v>154</v>
      </c>
      <c r="B159" s="62" t="str">
        <f>Sheet1!A154</f>
        <v>广东专城建筑工程有限公司</v>
      </c>
      <c r="C159" s="63"/>
      <c r="D159" s="64">
        <f>Sheet1!B154</f>
        <v>1822548.87</v>
      </c>
      <c r="E159" s="65" t="str">
        <f t="shared" si="6"/>
        <v>超上限</v>
      </c>
      <c r="F159" s="66" t="str">
        <f t="shared" si="7"/>
        <v>否</v>
      </c>
      <c r="G159" s="67" t="str">
        <f t="shared" si="8"/>
        <v>否</v>
      </c>
    </row>
    <row r="160" ht="16" customHeight="1" spans="1:7">
      <c r="A160" s="61">
        <v>155</v>
      </c>
      <c r="B160" s="62" t="str">
        <f>Sheet1!A155</f>
        <v>广东中御海建设工程有限公司</v>
      </c>
      <c r="C160" s="63"/>
      <c r="D160" s="64">
        <f>Sheet1!B155</f>
        <v>1822548.87</v>
      </c>
      <c r="E160" s="65" t="str">
        <f t="shared" ref="E160:E191" si="9">IF(D160&lt;=$G$3,"否","超上限")</f>
        <v>超上限</v>
      </c>
      <c r="F160" s="66" t="str">
        <f t="shared" ref="F160:F191" si="10">IF(D160&gt;=$G$4,"否","超下限")</f>
        <v>否</v>
      </c>
      <c r="G160" s="67" t="str">
        <f t="shared" ref="G160:G191" si="11">IF(AND(E160="否",F160="否"),"是","否")</f>
        <v>否</v>
      </c>
    </row>
    <row r="161" ht="16" customHeight="1" spans="1:7">
      <c r="A161" s="61">
        <v>156</v>
      </c>
      <c r="B161" s="62" t="str">
        <f>Sheet1!A156</f>
        <v>重庆市迅途建设工程有限公司</v>
      </c>
      <c r="C161" s="63"/>
      <c r="D161" s="64">
        <f>Sheet1!B156</f>
        <v>1822548.87</v>
      </c>
      <c r="E161" s="65" t="str">
        <f t="shared" si="9"/>
        <v>超上限</v>
      </c>
      <c r="F161" s="66" t="str">
        <f t="shared" si="10"/>
        <v>否</v>
      </c>
      <c r="G161" s="67" t="str">
        <f t="shared" si="11"/>
        <v>否</v>
      </c>
    </row>
    <row r="162" ht="16" customHeight="1" spans="1:7">
      <c r="A162" s="61">
        <v>157</v>
      </c>
      <c r="B162" s="62" t="str">
        <f>Sheet1!A157</f>
        <v>贵州禹鸿工程建设有限公司</v>
      </c>
      <c r="C162" s="63"/>
      <c r="D162" s="64">
        <f>Sheet1!B157</f>
        <v>1822548.87</v>
      </c>
      <c r="E162" s="65" t="str">
        <f t="shared" si="9"/>
        <v>超上限</v>
      </c>
      <c r="F162" s="66" t="str">
        <f t="shared" si="10"/>
        <v>否</v>
      </c>
      <c r="G162" s="67" t="str">
        <f t="shared" si="11"/>
        <v>否</v>
      </c>
    </row>
    <row r="163" ht="16" customHeight="1" spans="1:7">
      <c r="A163" s="61">
        <v>158</v>
      </c>
      <c r="B163" s="62" t="str">
        <f>Sheet1!A158</f>
        <v>广东东亦建设工程有限公司</v>
      </c>
      <c r="C163" s="63"/>
      <c r="D163" s="64">
        <f>Sheet1!B158</f>
        <v>1822548.87</v>
      </c>
      <c r="E163" s="65" t="str">
        <f t="shared" si="9"/>
        <v>超上限</v>
      </c>
      <c r="F163" s="66" t="str">
        <f t="shared" si="10"/>
        <v>否</v>
      </c>
      <c r="G163" s="67" t="str">
        <f t="shared" si="11"/>
        <v>否</v>
      </c>
    </row>
    <row r="164" ht="16" customHeight="1" spans="1:7">
      <c r="A164" s="61">
        <v>159</v>
      </c>
      <c r="B164" s="62" t="str">
        <f>Sheet1!A159</f>
        <v>广东雍盛建设工程有限公司</v>
      </c>
      <c r="C164" s="63"/>
      <c r="D164" s="64">
        <f>Sheet1!B159</f>
        <v>1822548.87</v>
      </c>
      <c r="E164" s="65" t="str">
        <f t="shared" si="9"/>
        <v>超上限</v>
      </c>
      <c r="F164" s="66" t="str">
        <f t="shared" si="10"/>
        <v>否</v>
      </c>
      <c r="G164" s="67" t="str">
        <f t="shared" si="11"/>
        <v>否</v>
      </c>
    </row>
    <row r="165" ht="16" customHeight="1" spans="1:7">
      <c r="A165" s="61">
        <v>160</v>
      </c>
      <c r="B165" s="62" t="str">
        <f>Sheet1!A160</f>
        <v>广东城乡环境建设有限公司</v>
      </c>
      <c r="C165" s="63"/>
      <c r="D165" s="64">
        <f>Sheet1!B160</f>
        <v>1822548.87</v>
      </c>
      <c r="E165" s="65" t="str">
        <f t="shared" si="9"/>
        <v>超上限</v>
      </c>
      <c r="F165" s="66" t="str">
        <f t="shared" si="10"/>
        <v>否</v>
      </c>
      <c r="G165" s="67" t="str">
        <f t="shared" si="11"/>
        <v>否</v>
      </c>
    </row>
    <row r="166" ht="16" customHeight="1" spans="1:7">
      <c r="A166" s="61">
        <v>161</v>
      </c>
      <c r="B166" s="62" t="str">
        <f>Sheet1!A161</f>
        <v>广东雄业建设工程有限公司</v>
      </c>
      <c r="C166" s="63"/>
      <c r="D166" s="64">
        <f>Sheet1!B161</f>
        <v>1822548.87</v>
      </c>
      <c r="E166" s="65" t="str">
        <f t="shared" si="9"/>
        <v>超上限</v>
      </c>
      <c r="F166" s="66" t="str">
        <f t="shared" si="10"/>
        <v>否</v>
      </c>
      <c r="G166" s="67" t="str">
        <f t="shared" si="11"/>
        <v>否</v>
      </c>
    </row>
    <row r="167" ht="16" customHeight="1" spans="1:7">
      <c r="A167" s="61">
        <v>162</v>
      </c>
      <c r="B167" s="62" t="str">
        <f>Sheet1!A162</f>
        <v>浙江中佑建设有限公司</v>
      </c>
      <c r="C167" s="63"/>
      <c r="D167" s="64">
        <f>Sheet1!B162</f>
        <v>1822548.84</v>
      </c>
      <c r="E167" s="65" t="str">
        <f t="shared" si="9"/>
        <v>超上限</v>
      </c>
      <c r="F167" s="66" t="str">
        <f t="shared" si="10"/>
        <v>否</v>
      </c>
      <c r="G167" s="67" t="str">
        <f t="shared" si="11"/>
        <v>否</v>
      </c>
    </row>
    <row r="168" ht="16" customHeight="1" spans="1:7">
      <c r="A168" s="61">
        <v>163</v>
      </c>
      <c r="B168" s="62" t="str">
        <f>Sheet1!A163</f>
        <v>广东星标建设工程有限公司</v>
      </c>
      <c r="C168" s="63"/>
      <c r="D168" s="64">
        <f>Sheet1!B163</f>
        <v>1822331.51</v>
      </c>
      <c r="E168" s="65" t="str">
        <f t="shared" si="9"/>
        <v>超上限</v>
      </c>
      <c r="F168" s="66" t="str">
        <f t="shared" si="10"/>
        <v>否</v>
      </c>
      <c r="G168" s="67" t="str">
        <f t="shared" si="11"/>
        <v>否</v>
      </c>
    </row>
    <row r="169" ht="16" customHeight="1" spans="1:7">
      <c r="A169" s="61">
        <v>164</v>
      </c>
      <c r="B169" s="62" t="str">
        <f>Sheet1!A164</f>
        <v>广东润邦建设有限公司</v>
      </c>
      <c r="C169" s="63"/>
      <c r="D169" s="64">
        <f>Sheet1!B164</f>
        <v>1822312.29</v>
      </c>
      <c r="E169" s="65" t="str">
        <f t="shared" si="9"/>
        <v>超上限</v>
      </c>
      <c r="F169" s="66" t="str">
        <f t="shared" si="10"/>
        <v>否</v>
      </c>
      <c r="G169" s="67" t="str">
        <f t="shared" si="11"/>
        <v>否</v>
      </c>
    </row>
    <row r="170" ht="16" customHeight="1" spans="1:7">
      <c r="A170" s="61">
        <v>165</v>
      </c>
      <c r="B170" s="62" t="str">
        <f>Sheet1!A165</f>
        <v>广东蔚远建设有限公司</v>
      </c>
      <c r="C170" s="63"/>
      <c r="D170" s="64">
        <f>Sheet1!B165</f>
        <v>1822312.29</v>
      </c>
      <c r="E170" s="65" t="str">
        <f t="shared" si="9"/>
        <v>超上限</v>
      </c>
      <c r="F170" s="66" t="str">
        <f t="shared" si="10"/>
        <v>否</v>
      </c>
      <c r="G170" s="67" t="str">
        <f t="shared" si="11"/>
        <v>否</v>
      </c>
    </row>
    <row r="171" ht="16" customHeight="1" spans="1:7">
      <c r="A171" s="61">
        <v>166</v>
      </c>
      <c r="B171" s="62" t="str">
        <f>Sheet1!A166</f>
        <v>深圳市宇建源建设工程有限公司</v>
      </c>
      <c r="C171" s="63"/>
      <c r="D171" s="64">
        <f>Sheet1!B166</f>
        <v>1821937.53</v>
      </c>
      <c r="E171" s="65" t="str">
        <f t="shared" si="9"/>
        <v>超上限</v>
      </c>
      <c r="F171" s="66" t="str">
        <f t="shared" si="10"/>
        <v>否</v>
      </c>
      <c r="G171" s="67" t="str">
        <f t="shared" si="11"/>
        <v>否</v>
      </c>
    </row>
    <row r="172" ht="16" customHeight="1" spans="1:7">
      <c r="A172" s="61">
        <v>167</v>
      </c>
      <c r="B172" s="62" t="str">
        <f>Sheet1!A167</f>
        <v>广东千尘建设有限公司</v>
      </c>
      <c r="C172" s="63"/>
      <c r="D172" s="64">
        <f>Sheet1!B167</f>
        <v>1821649.92</v>
      </c>
      <c r="E172" s="65" t="str">
        <f t="shared" si="9"/>
        <v>超上限</v>
      </c>
      <c r="F172" s="66" t="str">
        <f t="shared" si="10"/>
        <v>否</v>
      </c>
      <c r="G172" s="67" t="str">
        <f t="shared" si="11"/>
        <v>否</v>
      </c>
    </row>
    <row r="173" ht="16" customHeight="1" spans="1:7">
      <c r="A173" s="61">
        <v>168</v>
      </c>
      <c r="B173" s="62" t="str">
        <f>Sheet1!A168</f>
        <v>东莞市兴广顺建设工程有限公司</v>
      </c>
      <c r="C173" s="63"/>
      <c r="D173" s="64">
        <f>Sheet1!B168</f>
        <v>1821553.16</v>
      </c>
      <c r="E173" s="65" t="str">
        <f t="shared" si="9"/>
        <v>超上限</v>
      </c>
      <c r="F173" s="66" t="str">
        <f t="shared" si="10"/>
        <v>否</v>
      </c>
      <c r="G173" s="67" t="str">
        <f t="shared" si="11"/>
        <v>否</v>
      </c>
    </row>
    <row r="174" ht="16" customHeight="1" spans="1:7">
      <c r="A174" s="61">
        <v>169</v>
      </c>
      <c r="B174" s="62" t="str">
        <f>Sheet1!A169</f>
        <v>广东万腾建设工程有限公司</v>
      </c>
      <c r="C174" s="63"/>
      <c r="D174" s="64">
        <f>Sheet1!B169</f>
        <v>1821553.16</v>
      </c>
      <c r="E174" s="65" t="str">
        <f t="shared" si="9"/>
        <v>超上限</v>
      </c>
      <c r="F174" s="66" t="str">
        <f t="shared" si="10"/>
        <v>否</v>
      </c>
      <c r="G174" s="67" t="str">
        <f t="shared" si="11"/>
        <v>否</v>
      </c>
    </row>
    <row r="175" ht="16" customHeight="1" spans="1:7">
      <c r="A175" s="61">
        <v>170</v>
      </c>
      <c r="B175" s="62" t="str">
        <f>Sheet1!A170</f>
        <v>广东筑奥建设集团有限公司</v>
      </c>
      <c r="C175" s="63"/>
      <c r="D175" s="64">
        <f>Sheet1!B170</f>
        <v>1821351.35</v>
      </c>
      <c r="E175" s="65" t="str">
        <f t="shared" si="9"/>
        <v>超上限</v>
      </c>
      <c r="F175" s="66" t="str">
        <f t="shared" si="10"/>
        <v>否</v>
      </c>
      <c r="G175" s="67" t="str">
        <f t="shared" si="11"/>
        <v>否</v>
      </c>
    </row>
    <row r="176" ht="16" customHeight="1" spans="1:7">
      <c r="A176" s="61">
        <v>171</v>
      </c>
      <c r="B176" s="62" t="str">
        <f>Sheet1!A171</f>
        <v>广东百泓建设有限公司</v>
      </c>
      <c r="C176" s="63"/>
      <c r="D176" s="64">
        <f>Sheet1!B171</f>
        <v>1821322.54</v>
      </c>
      <c r="E176" s="65" t="str">
        <f t="shared" si="9"/>
        <v>超上限</v>
      </c>
      <c r="F176" s="66" t="str">
        <f t="shared" si="10"/>
        <v>否</v>
      </c>
      <c r="G176" s="67" t="str">
        <f t="shared" si="11"/>
        <v>否</v>
      </c>
    </row>
    <row r="177" ht="16" customHeight="1" spans="1:7">
      <c r="A177" s="61">
        <v>172</v>
      </c>
      <c r="B177" s="62" t="str">
        <f>Sheet1!A172</f>
        <v>江西深亚环境建设有限公司</v>
      </c>
      <c r="C177" s="63"/>
      <c r="D177" s="64">
        <f>Sheet1!B172</f>
        <v>1821208.28</v>
      </c>
      <c r="E177" s="65" t="str">
        <f t="shared" si="9"/>
        <v>超上限</v>
      </c>
      <c r="F177" s="66" t="str">
        <f t="shared" si="10"/>
        <v>否</v>
      </c>
      <c r="G177" s="67" t="str">
        <f t="shared" si="11"/>
        <v>否</v>
      </c>
    </row>
    <row r="178" ht="16" customHeight="1" spans="1:7">
      <c r="A178" s="61">
        <v>173</v>
      </c>
      <c r="B178" s="62" t="str">
        <f>Sheet1!A173</f>
        <v>东莞市东建建筑工程有限公司</v>
      </c>
      <c r="C178" s="63"/>
      <c r="D178" s="64">
        <f>Sheet1!B173</f>
        <v>1821177.38</v>
      </c>
      <c r="E178" s="65" t="str">
        <f t="shared" si="9"/>
        <v>超上限</v>
      </c>
      <c r="F178" s="66" t="str">
        <f t="shared" si="10"/>
        <v>否</v>
      </c>
      <c r="G178" s="67" t="str">
        <f t="shared" si="11"/>
        <v>否</v>
      </c>
    </row>
    <row r="179" ht="16" customHeight="1" spans="1:7">
      <c r="A179" s="61">
        <v>174</v>
      </c>
      <c r="B179" s="62" t="str">
        <f>Sheet1!A174</f>
        <v>广东茂春建设集团有限公司</v>
      </c>
      <c r="C179" s="63"/>
      <c r="D179" s="64">
        <f>Sheet1!B174</f>
        <v>1820717.14</v>
      </c>
      <c r="E179" s="65" t="str">
        <f t="shared" si="9"/>
        <v>超上限</v>
      </c>
      <c r="F179" s="66" t="str">
        <f t="shared" si="10"/>
        <v>否</v>
      </c>
      <c r="G179" s="67" t="str">
        <f t="shared" si="11"/>
        <v>否</v>
      </c>
    </row>
    <row r="180" ht="16" customHeight="1" spans="1:7">
      <c r="A180" s="61">
        <v>175</v>
      </c>
      <c r="B180" s="62" t="str">
        <f>Sheet1!A175</f>
        <v>广东万亨建设工程有限公司</v>
      </c>
      <c r="C180" s="63"/>
      <c r="D180" s="64">
        <f>Sheet1!B175</f>
        <v>1820707.97</v>
      </c>
      <c r="E180" s="65" t="str">
        <f t="shared" si="9"/>
        <v>超上限</v>
      </c>
      <c r="F180" s="66" t="str">
        <f t="shared" si="10"/>
        <v>否</v>
      </c>
      <c r="G180" s="67" t="str">
        <f t="shared" si="11"/>
        <v>否</v>
      </c>
    </row>
    <row r="181" ht="16" customHeight="1" spans="1:7">
      <c r="A181" s="61">
        <v>176</v>
      </c>
      <c r="B181" s="62" t="str">
        <f>Sheet1!A176</f>
        <v>广东扬意建筑工程有限公司</v>
      </c>
      <c r="C181" s="63"/>
      <c r="D181" s="64">
        <f>Sheet1!B176</f>
        <v>1820707.97</v>
      </c>
      <c r="E181" s="65" t="str">
        <f t="shared" si="9"/>
        <v>超上限</v>
      </c>
      <c r="F181" s="66" t="str">
        <f t="shared" si="10"/>
        <v>否</v>
      </c>
      <c r="G181" s="67" t="str">
        <f t="shared" si="11"/>
        <v>否</v>
      </c>
    </row>
    <row r="182" ht="16" customHeight="1" spans="1:7">
      <c r="A182" s="61">
        <v>177</v>
      </c>
      <c r="B182" s="62" t="str">
        <f>Sheet1!A177</f>
        <v>广东建业建设工程管理有限公司</v>
      </c>
      <c r="C182" s="63"/>
      <c r="D182" s="64">
        <f>Sheet1!B177</f>
        <v>1820707.97</v>
      </c>
      <c r="E182" s="65" t="str">
        <f t="shared" si="9"/>
        <v>超上限</v>
      </c>
      <c r="F182" s="66" t="str">
        <f t="shared" si="10"/>
        <v>否</v>
      </c>
      <c r="G182" s="67" t="str">
        <f t="shared" si="11"/>
        <v>否</v>
      </c>
    </row>
    <row r="183" ht="16" customHeight="1" spans="1:7">
      <c r="A183" s="61">
        <v>178</v>
      </c>
      <c r="B183" s="62" t="str">
        <f>Sheet1!A178</f>
        <v>广东鸿润建设实业有限公司</v>
      </c>
      <c r="C183" s="63"/>
      <c r="D183" s="64">
        <f>Sheet1!B178</f>
        <v>1820707.97</v>
      </c>
      <c r="E183" s="65" t="str">
        <f t="shared" si="9"/>
        <v>超上限</v>
      </c>
      <c r="F183" s="66" t="str">
        <f t="shared" si="10"/>
        <v>否</v>
      </c>
      <c r="G183" s="67" t="str">
        <f t="shared" si="11"/>
        <v>否</v>
      </c>
    </row>
    <row r="184" ht="16" customHeight="1" spans="1:7">
      <c r="A184" s="61">
        <v>179</v>
      </c>
      <c r="B184" s="62" t="str">
        <f>Sheet1!A179</f>
        <v>广东道衡建设工程有限公司</v>
      </c>
      <c r="C184" s="63"/>
      <c r="D184" s="64">
        <f>Sheet1!B179</f>
        <v>1820707.97</v>
      </c>
      <c r="E184" s="65" t="str">
        <f t="shared" si="9"/>
        <v>超上限</v>
      </c>
      <c r="F184" s="66" t="str">
        <f t="shared" si="10"/>
        <v>否</v>
      </c>
      <c r="G184" s="67" t="str">
        <f t="shared" si="11"/>
        <v>否</v>
      </c>
    </row>
    <row r="185" ht="16" customHeight="1" spans="1:7">
      <c r="A185" s="61">
        <v>180</v>
      </c>
      <c r="B185" s="62" t="str">
        <f>Sheet1!A180</f>
        <v>广东楠柏建设工程有限公司</v>
      </c>
      <c r="C185" s="63"/>
      <c r="D185" s="64">
        <f>Sheet1!B180</f>
        <v>1820707.97</v>
      </c>
      <c r="E185" s="65" t="str">
        <f t="shared" si="9"/>
        <v>超上限</v>
      </c>
      <c r="F185" s="66" t="str">
        <f t="shared" si="10"/>
        <v>否</v>
      </c>
      <c r="G185" s="67" t="str">
        <f t="shared" si="11"/>
        <v>否</v>
      </c>
    </row>
    <row r="186" ht="16" customHeight="1" spans="1:7">
      <c r="A186" s="61">
        <v>181</v>
      </c>
      <c r="B186" s="62" t="str">
        <f>Sheet1!A181</f>
        <v>广东旺盛建设工程有限公司</v>
      </c>
      <c r="C186" s="63"/>
      <c r="D186" s="64">
        <f>Sheet1!B181</f>
        <v>1820707.97</v>
      </c>
      <c r="E186" s="65" t="str">
        <f t="shared" si="9"/>
        <v>超上限</v>
      </c>
      <c r="F186" s="66" t="str">
        <f t="shared" si="10"/>
        <v>否</v>
      </c>
      <c r="G186" s="67" t="str">
        <f t="shared" si="11"/>
        <v>否</v>
      </c>
    </row>
    <row r="187" ht="16" customHeight="1" spans="1:7">
      <c r="A187" s="61">
        <v>182</v>
      </c>
      <c r="B187" s="62" t="str">
        <f>Sheet1!A182</f>
        <v>广东富鑫建设集团有限公司</v>
      </c>
      <c r="C187" s="63"/>
      <c r="D187" s="64">
        <f>Sheet1!B182</f>
        <v>1820707.97</v>
      </c>
      <c r="E187" s="65" t="str">
        <f t="shared" si="9"/>
        <v>超上限</v>
      </c>
      <c r="F187" s="66" t="str">
        <f t="shared" si="10"/>
        <v>否</v>
      </c>
      <c r="G187" s="67" t="str">
        <f t="shared" si="11"/>
        <v>否</v>
      </c>
    </row>
    <row r="188" ht="16" customHeight="1" spans="1:7">
      <c r="A188" s="61">
        <v>183</v>
      </c>
      <c r="B188" s="62" t="str">
        <f>Sheet1!A183</f>
        <v>深圳市骐坤建设工程有限公司</v>
      </c>
      <c r="C188" s="63"/>
      <c r="D188" s="64">
        <f>Sheet1!B183</f>
        <v>1820707.97</v>
      </c>
      <c r="E188" s="65" t="str">
        <f t="shared" si="9"/>
        <v>超上限</v>
      </c>
      <c r="F188" s="66" t="str">
        <f t="shared" si="10"/>
        <v>否</v>
      </c>
      <c r="G188" s="67" t="str">
        <f t="shared" si="11"/>
        <v>否</v>
      </c>
    </row>
    <row r="189" ht="16" customHeight="1" spans="1:7">
      <c r="A189" s="61">
        <v>184</v>
      </c>
      <c r="B189" s="62" t="str">
        <f>Sheet1!A184</f>
        <v>广东楠通建设工程有限公司</v>
      </c>
      <c r="C189" s="63"/>
      <c r="D189" s="64">
        <f>Sheet1!B184</f>
        <v>1820707.91</v>
      </c>
      <c r="E189" s="65" t="str">
        <f t="shared" si="9"/>
        <v>超上限</v>
      </c>
      <c r="F189" s="66" t="str">
        <f t="shared" si="10"/>
        <v>否</v>
      </c>
      <c r="G189" s="67" t="str">
        <f t="shared" si="11"/>
        <v>否</v>
      </c>
    </row>
    <row r="190" ht="16" customHeight="1" spans="1:7">
      <c r="A190" s="61">
        <v>185</v>
      </c>
      <c r="B190" s="62" t="str">
        <f>Sheet1!A185</f>
        <v>广东兴圣建设工程有限公司</v>
      </c>
      <c r="C190" s="63"/>
      <c r="D190" s="64">
        <f>Sheet1!B185</f>
        <v>1820697.92</v>
      </c>
      <c r="E190" s="65" t="str">
        <f t="shared" si="9"/>
        <v>超上限</v>
      </c>
      <c r="F190" s="66" t="str">
        <f t="shared" si="10"/>
        <v>否</v>
      </c>
      <c r="G190" s="67" t="str">
        <f t="shared" si="11"/>
        <v>否</v>
      </c>
    </row>
    <row r="191" ht="16" customHeight="1" spans="1:7">
      <c r="A191" s="61">
        <v>186</v>
      </c>
      <c r="B191" s="62" t="str">
        <f>Sheet1!A186</f>
        <v>深圳市嘉景丰建筑工程有限公司</v>
      </c>
      <c r="C191" s="63"/>
      <c r="D191" s="64">
        <f>Sheet1!B186</f>
        <v>1820613.36</v>
      </c>
      <c r="E191" s="65" t="str">
        <f t="shared" si="9"/>
        <v>超上限</v>
      </c>
      <c r="F191" s="66" t="str">
        <f t="shared" si="10"/>
        <v>否</v>
      </c>
      <c r="G191" s="67" t="str">
        <f t="shared" si="11"/>
        <v>否</v>
      </c>
    </row>
    <row r="192" ht="16" customHeight="1" spans="1:7">
      <c r="A192" s="61">
        <v>187</v>
      </c>
      <c r="B192" s="62" t="str">
        <f>Sheet1!A187</f>
        <v>深圳市伟标辉建设有限公司</v>
      </c>
      <c r="C192" s="63"/>
      <c r="D192" s="64">
        <f>Sheet1!B187</f>
        <v>1820400.02</v>
      </c>
      <c r="E192" s="65" t="str">
        <f t="shared" ref="E192:E222" si="12">IF(D192&lt;=$G$3,"否","超上限")</f>
        <v>超上限</v>
      </c>
      <c r="F192" s="66" t="str">
        <f t="shared" ref="F192:F222" si="13">IF(D192&gt;=$G$4,"否","超下限")</f>
        <v>否</v>
      </c>
      <c r="G192" s="67" t="str">
        <f t="shared" ref="G192:G222" si="14">IF(AND(E192="否",F192="否"),"是","否")</f>
        <v>否</v>
      </c>
    </row>
    <row r="193" ht="16" customHeight="1" spans="1:7">
      <c r="A193" s="61">
        <v>188</v>
      </c>
      <c r="B193" s="62" t="str">
        <f>Sheet1!A188</f>
        <v>深圳东远智能建设工程有限公司</v>
      </c>
      <c r="C193" s="63"/>
      <c r="D193" s="64">
        <f>Sheet1!B188</f>
        <v>1820111.76</v>
      </c>
      <c r="E193" s="65" t="str">
        <f t="shared" si="12"/>
        <v>超上限</v>
      </c>
      <c r="F193" s="66" t="str">
        <f t="shared" si="13"/>
        <v>否</v>
      </c>
      <c r="G193" s="67" t="str">
        <f t="shared" si="14"/>
        <v>否</v>
      </c>
    </row>
    <row r="194" ht="16" customHeight="1" spans="1:7">
      <c r="A194" s="61">
        <v>189</v>
      </c>
      <c r="B194" s="62" t="str">
        <f>Sheet1!A189</f>
        <v>深圳凯林建设工程有限公司</v>
      </c>
      <c r="C194" s="63"/>
      <c r="D194" s="64">
        <f>Sheet1!B189</f>
        <v>1819822.01</v>
      </c>
      <c r="E194" s="65" t="str">
        <f t="shared" si="12"/>
        <v>超上限</v>
      </c>
      <c r="F194" s="66" t="str">
        <f t="shared" si="13"/>
        <v>否</v>
      </c>
      <c r="G194" s="67" t="str">
        <f t="shared" si="14"/>
        <v>否</v>
      </c>
    </row>
    <row r="195" ht="16" customHeight="1" spans="1:7">
      <c r="A195" s="61">
        <v>190</v>
      </c>
      <c r="B195" s="62" t="str">
        <f>Sheet1!A190</f>
        <v>福建省祥光建设工程有限公司</v>
      </c>
      <c r="C195" s="63"/>
      <c r="D195" s="64">
        <f>Sheet1!B190</f>
        <v>1819794.65</v>
      </c>
      <c r="E195" s="65" t="str">
        <f t="shared" si="12"/>
        <v>超上限</v>
      </c>
      <c r="F195" s="66" t="str">
        <f t="shared" si="13"/>
        <v>否</v>
      </c>
      <c r="G195" s="67" t="str">
        <f t="shared" si="14"/>
        <v>否</v>
      </c>
    </row>
    <row r="196" ht="16" customHeight="1" spans="1:7">
      <c r="A196" s="61">
        <v>191</v>
      </c>
      <c r="B196" s="62" t="str">
        <f>Sheet1!A191</f>
        <v>广东承睿建设有限公司</v>
      </c>
      <c r="C196" s="63"/>
      <c r="D196" s="64">
        <f>Sheet1!B191</f>
        <v>1819785.02</v>
      </c>
      <c r="E196" s="65" t="str">
        <f t="shared" si="12"/>
        <v>超上限</v>
      </c>
      <c r="F196" s="66" t="str">
        <f t="shared" si="13"/>
        <v>否</v>
      </c>
      <c r="G196" s="67" t="str">
        <f t="shared" si="14"/>
        <v>否</v>
      </c>
    </row>
    <row r="197" ht="16" customHeight="1" spans="1:7">
      <c r="A197" s="61">
        <v>192</v>
      </c>
      <c r="B197" s="62" t="str">
        <f>Sheet1!A192</f>
        <v>广东筑奥生态环境股份有限公司</v>
      </c>
      <c r="C197" s="63"/>
      <c r="D197" s="64">
        <f>Sheet1!B192</f>
        <v>1819429.49</v>
      </c>
      <c r="E197" s="65" t="str">
        <f t="shared" si="12"/>
        <v>超上限</v>
      </c>
      <c r="F197" s="66" t="str">
        <f t="shared" si="13"/>
        <v>否</v>
      </c>
      <c r="G197" s="67" t="str">
        <f t="shared" si="14"/>
        <v>否</v>
      </c>
    </row>
    <row r="198" ht="16" customHeight="1" spans="1:7">
      <c r="A198" s="61">
        <v>193</v>
      </c>
      <c r="B198" s="62" t="str">
        <f>Sheet1!A193</f>
        <v>东莞市中尚建设工程有限公司</v>
      </c>
      <c r="C198" s="63"/>
      <c r="D198" s="64">
        <f>Sheet1!B193</f>
        <v>1818867.6</v>
      </c>
      <c r="E198" s="65" t="str">
        <f t="shared" si="12"/>
        <v>超上限</v>
      </c>
      <c r="F198" s="66" t="str">
        <f t="shared" si="13"/>
        <v>否</v>
      </c>
      <c r="G198" s="67" t="str">
        <f t="shared" si="14"/>
        <v>否</v>
      </c>
    </row>
    <row r="199" ht="16" customHeight="1" spans="1:7">
      <c r="A199" s="61">
        <v>194</v>
      </c>
      <c r="B199" s="62" t="str">
        <f>Sheet1!A194</f>
        <v>深圳市安达业建设集团有限公司</v>
      </c>
      <c r="C199" s="63"/>
      <c r="D199" s="64">
        <f>Sheet1!B194</f>
        <v>1818867.06</v>
      </c>
      <c r="E199" s="65" t="str">
        <f t="shared" si="12"/>
        <v>超上限</v>
      </c>
      <c r="F199" s="66" t="str">
        <f t="shared" si="13"/>
        <v>否</v>
      </c>
      <c r="G199" s="67" t="str">
        <f t="shared" si="14"/>
        <v>否</v>
      </c>
    </row>
    <row r="200" ht="16" customHeight="1" spans="1:7">
      <c r="A200" s="61">
        <v>195</v>
      </c>
      <c r="B200" s="62" t="str">
        <f>Sheet1!A195</f>
        <v>星河谷（茂名）建设工程有限公司</v>
      </c>
      <c r="C200" s="63"/>
      <c r="D200" s="64">
        <f>Sheet1!B195</f>
        <v>1818867.06</v>
      </c>
      <c r="E200" s="65" t="str">
        <f t="shared" si="12"/>
        <v>超上限</v>
      </c>
      <c r="F200" s="66" t="str">
        <f t="shared" si="13"/>
        <v>否</v>
      </c>
      <c r="G200" s="67" t="str">
        <f t="shared" si="14"/>
        <v>否</v>
      </c>
    </row>
    <row r="201" ht="16" customHeight="1" spans="1:7">
      <c r="A201" s="61">
        <v>196</v>
      </c>
      <c r="B201" s="62" t="str">
        <f>Sheet1!A196</f>
        <v>四川锦控运造建筑工程有限公司</v>
      </c>
      <c r="C201" s="63"/>
      <c r="D201" s="64">
        <f>Sheet1!B196</f>
        <v>1818867.06</v>
      </c>
      <c r="E201" s="65" t="str">
        <f t="shared" si="12"/>
        <v>超上限</v>
      </c>
      <c r="F201" s="66" t="str">
        <f t="shared" si="13"/>
        <v>否</v>
      </c>
      <c r="G201" s="67" t="str">
        <f t="shared" si="14"/>
        <v>否</v>
      </c>
    </row>
    <row r="202" ht="16" customHeight="1" spans="1:7">
      <c r="A202" s="61">
        <v>197</v>
      </c>
      <c r="B202" s="62" t="str">
        <f>Sheet1!A197</f>
        <v>中圳承邦（深圳）建设工程有限公司</v>
      </c>
      <c r="C202" s="63"/>
      <c r="D202" s="64">
        <f>Sheet1!B197</f>
        <v>1818867.06</v>
      </c>
      <c r="E202" s="65" t="str">
        <f t="shared" si="12"/>
        <v>超上限</v>
      </c>
      <c r="F202" s="66" t="str">
        <f t="shared" si="13"/>
        <v>否</v>
      </c>
      <c r="G202" s="67" t="str">
        <f t="shared" si="14"/>
        <v>否</v>
      </c>
    </row>
    <row r="203" ht="16" customHeight="1" spans="1:7">
      <c r="A203" s="61">
        <v>198</v>
      </c>
      <c r="B203" s="62" t="str">
        <f>Sheet1!A198</f>
        <v>广东中立建设有限公司</v>
      </c>
      <c r="C203" s="63"/>
      <c r="D203" s="64">
        <f>Sheet1!B198</f>
        <v>1818867.06</v>
      </c>
      <c r="E203" s="65" t="str">
        <f t="shared" si="12"/>
        <v>超上限</v>
      </c>
      <c r="F203" s="66" t="str">
        <f t="shared" si="13"/>
        <v>否</v>
      </c>
      <c r="G203" s="67" t="str">
        <f t="shared" si="14"/>
        <v>否</v>
      </c>
    </row>
    <row r="204" ht="16" customHeight="1" spans="1:7">
      <c r="A204" s="61">
        <v>199</v>
      </c>
      <c r="B204" s="62" t="str">
        <f>Sheet1!A199</f>
        <v>广东天天建设工程有限公司</v>
      </c>
      <c r="C204" s="63"/>
      <c r="D204" s="64">
        <f>Sheet1!B199</f>
        <v>1818867.06</v>
      </c>
      <c r="E204" s="65" t="str">
        <f t="shared" si="12"/>
        <v>超上限</v>
      </c>
      <c r="F204" s="66" t="str">
        <f t="shared" si="13"/>
        <v>否</v>
      </c>
      <c r="G204" s="67" t="str">
        <f t="shared" si="14"/>
        <v>否</v>
      </c>
    </row>
    <row r="205" ht="16" customHeight="1" spans="1:7">
      <c r="A205" s="61">
        <v>200</v>
      </c>
      <c r="B205" s="62" t="str">
        <f>Sheet1!A200</f>
        <v>广东水木建设有限公司</v>
      </c>
      <c r="C205" s="63"/>
      <c r="D205" s="64">
        <f>Sheet1!B200</f>
        <v>1818852.93</v>
      </c>
      <c r="E205" s="65" t="str">
        <f t="shared" si="12"/>
        <v>超上限</v>
      </c>
      <c r="F205" s="66" t="str">
        <f t="shared" si="13"/>
        <v>否</v>
      </c>
      <c r="G205" s="67" t="str">
        <f t="shared" si="14"/>
        <v>否</v>
      </c>
    </row>
    <row r="206" ht="16" customHeight="1" spans="1:7">
      <c r="A206" s="61">
        <v>201</v>
      </c>
      <c r="B206" s="62" t="str">
        <f>Sheet1!A201</f>
        <v>广东骏森建设工程有限公司</v>
      </c>
      <c r="C206" s="63"/>
      <c r="D206" s="64">
        <f>Sheet1!B201</f>
        <v>1818555.05</v>
      </c>
      <c r="E206" s="65" t="str">
        <f t="shared" si="12"/>
        <v>超上限</v>
      </c>
      <c r="F206" s="66" t="str">
        <f t="shared" si="13"/>
        <v>否</v>
      </c>
      <c r="G206" s="67" t="str">
        <f t="shared" si="14"/>
        <v>否</v>
      </c>
    </row>
    <row r="207" ht="16" customHeight="1" spans="1:7">
      <c r="A207" s="61">
        <v>202</v>
      </c>
      <c r="B207" s="62" t="str">
        <f>Sheet1!A202</f>
        <v>深圳市坚胜建设工程有限公司</v>
      </c>
      <c r="C207" s="63"/>
      <c r="D207" s="64">
        <f>Sheet1!B202</f>
        <v>1818247.55</v>
      </c>
      <c r="E207" s="65" t="str">
        <f t="shared" si="12"/>
        <v>超上限</v>
      </c>
      <c r="F207" s="66" t="str">
        <f t="shared" si="13"/>
        <v>否</v>
      </c>
      <c r="G207" s="67" t="str">
        <f t="shared" si="14"/>
        <v>否</v>
      </c>
    </row>
    <row r="208" ht="16" customHeight="1" spans="1:7">
      <c r="A208" s="61">
        <v>203</v>
      </c>
      <c r="B208" s="62" t="str">
        <f>Sheet1!A203</f>
        <v>粤府建工集团有限公司</v>
      </c>
      <c r="C208" s="63"/>
      <c r="D208" s="64">
        <f>Sheet1!B203</f>
        <v>1818026.53</v>
      </c>
      <c r="E208" s="65" t="str">
        <f t="shared" si="12"/>
        <v>超上限</v>
      </c>
      <c r="F208" s="66" t="str">
        <f t="shared" si="13"/>
        <v>否</v>
      </c>
      <c r="G208" s="67" t="str">
        <f t="shared" si="14"/>
        <v>否</v>
      </c>
    </row>
    <row r="209" ht="16" customHeight="1" spans="1:7">
      <c r="A209" s="61">
        <v>204</v>
      </c>
      <c r="B209" s="62" t="str">
        <f>Sheet1!A204</f>
        <v>广东省丰顺县第二建筑工程公司</v>
      </c>
      <c r="C209" s="63"/>
      <c r="D209" s="64">
        <f>Sheet1!B204</f>
        <v>1817993.1</v>
      </c>
      <c r="E209" s="65" t="str">
        <f t="shared" si="12"/>
        <v>超上限</v>
      </c>
      <c r="F209" s="66" t="str">
        <f t="shared" si="13"/>
        <v>否</v>
      </c>
      <c r="G209" s="67" t="str">
        <f t="shared" si="14"/>
        <v>否</v>
      </c>
    </row>
    <row r="210" ht="16" customHeight="1" spans="1:7">
      <c r="A210" s="61">
        <v>205</v>
      </c>
      <c r="B210" s="62" t="str">
        <f>Sheet1!A205</f>
        <v>广东金铭顺建设有限公司</v>
      </c>
      <c r="C210" s="63"/>
      <c r="D210" s="64">
        <f>Sheet1!B205</f>
        <v>1817940.05</v>
      </c>
      <c r="E210" s="65" t="str">
        <f t="shared" si="12"/>
        <v>超上限</v>
      </c>
      <c r="F210" s="66" t="str">
        <f t="shared" si="13"/>
        <v>否</v>
      </c>
      <c r="G210" s="67" t="str">
        <f t="shared" si="14"/>
        <v>否</v>
      </c>
    </row>
    <row r="211" ht="16" customHeight="1" spans="1:7">
      <c r="A211" s="61">
        <v>206</v>
      </c>
      <c r="B211" s="62" t="str">
        <f>Sheet1!A206</f>
        <v>广东粤水建工有限公司</v>
      </c>
      <c r="C211" s="63"/>
      <c r="D211" s="64">
        <f>Sheet1!B206</f>
        <v>1817632.56</v>
      </c>
      <c r="E211" s="65" t="str">
        <f t="shared" si="12"/>
        <v>超上限</v>
      </c>
      <c r="F211" s="66" t="str">
        <f t="shared" si="13"/>
        <v>否</v>
      </c>
      <c r="G211" s="67" t="str">
        <f t="shared" si="14"/>
        <v>否</v>
      </c>
    </row>
    <row r="212" ht="16" customHeight="1" spans="1:7">
      <c r="A212" s="61">
        <v>207</v>
      </c>
      <c r="B212" s="62" t="str">
        <f>Sheet1!A207</f>
        <v>深圳市瑞源达建设有限公司</v>
      </c>
      <c r="C212" s="63"/>
      <c r="D212" s="64">
        <f>Sheet1!B207</f>
        <v>1817325.06</v>
      </c>
      <c r="E212" s="65" t="str">
        <f t="shared" si="12"/>
        <v>超上限</v>
      </c>
      <c r="F212" s="66" t="str">
        <f t="shared" si="13"/>
        <v>否</v>
      </c>
      <c r="G212" s="67" t="str">
        <f t="shared" si="14"/>
        <v>否</v>
      </c>
    </row>
    <row r="213" ht="16" customHeight="1" spans="1:7">
      <c r="A213" s="61">
        <v>208</v>
      </c>
      <c r="B213" s="62" t="str">
        <f>Sheet1!A208</f>
        <v>广东杰航建设工程有限公司</v>
      </c>
      <c r="C213" s="63"/>
      <c r="D213" s="64">
        <f>Sheet1!B208</f>
        <v>1817132.87</v>
      </c>
      <c r="E213" s="65" t="str">
        <f t="shared" si="12"/>
        <v>超上限</v>
      </c>
      <c r="F213" s="66" t="str">
        <f t="shared" si="13"/>
        <v>否</v>
      </c>
      <c r="G213" s="67" t="str">
        <f t="shared" si="14"/>
        <v>否</v>
      </c>
    </row>
    <row r="214" ht="16" customHeight="1" spans="1:7">
      <c r="A214" s="61">
        <v>209</v>
      </c>
      <c r="B214" s="62" t="str">
        <f>Sheet1!A209</f>
        <v>广东中晋建设工程有限公司</v>
      </c>
      <c r="C214" s="63"/>
      <c r="D214" s="64">
        <f>Sheet1!B209</f>
        <v>1817026.15</v>
      </c>
      <c r="E214" s="65" t="str">
        <f t="shared" si="12"/>
        <v>超上限</v>
      </c>
      <c r="F214" s="66" t="str">
        <f t="shared" si="13"/>
        <v>否</v>
      </c>
      <c r="G214" s="67" t="str">
        <f t="shared" si="14"/>
        <v>否</v>
      </c>
    </row>
    <row r="215" ht="16" customHeight="1" spans="1:7">
      <c r="A215" s="61">
        <v>210</v>
      </c>
      <c r="B215" s="62" t="str">
        <f>Sheet1!A210</f>
        <v>深圳市嘉锋交通设施有限公司</v>
      </c>
      <c r="C215" s="63"/>
      <c r="D215" s="64">
        <f>Sheet1!B210</f>
        <v>1817026.15</v>
      </c>
      <c r="E215" s="65" t="str">
        <f t="shared" si="12"/>
        <v>超上限</v>
      </c>
      <c r="F215" s="66" t="str">
        <f t="shared" si="13"/>
        <v>否</v>
      </c>
      <c r="G215" s="67" t="str">
        <f t="shared" si="14"/>
        <v>否</v>
      </c>
    </row>
    <row r="216" ht="16" customHeight="1" spans="1:7">
      <c r="A216" s="61">
        <v>211</v>
      </c>
      <c r="B216" s="62" t="str">
        <f>Sheet1!A211</f>
        <v>广东耀恒建设工程有限公司</v>
      </c>
      <c r="C216" s="63"/>
      <c r="D216" s="64">
        <f>Sheet1!B211</f>
        <v>1817026.15</v>
      </c>
      <c r="E216" s="65" t="str">
        <f t="shared" si="12"/>
        <v>超上限</v>
      </c>
      <c r="F216" s="66" t="str">
        <f t="shared" si="13"/>
        <v>否</v>
      </c>
      <c r="G216" s="67" t="str">
        <f t="shared" si="14"/>
        <v>否</v>
      </c>
    </row>
    <row r="217" ht="16" customHeight="1" spans="1:7">
      <c r="A217" s="61">
        <v>212</v>
      </c>
      <c r="B217" s="62" t="str">
        <f>Sheet1!A212</f>
        <v>广东湛硕建设工程有限公司</v>
      </c>
      <c r="C217" s="63"/>
      <c r="D217" s="64">
        <f>Sheet1!B212</f>
        <v>1817026.15</v>
      </c>
      <c r="E217" s="65" t="str">
        <f t="shared" si="12"/>
        <v>超上限</v>
      </c>
      <c r="F217" s="66" t="str">
        <f t="shared" si="13"/>
        <v>否</v>
      </c>
      <c r="G217" s="67" t="str">
        <f t="shared" si="14"/>
        <v>否</v>
      </c>
    </row>
    <row r="218" ht="16" customHeight="1" spans="1:7">
      <c r="A218" s="61">
        <v>213</v>
      </c>
      <c r="B218" s="62" t="str">
        <f>Sheet1!A213</f>
        <v>深圳市裕隆昇建设工程有限公司</v>
      </c>
      <c r="C218" s="63"/>
      <c r="D218" s="64">
        <f>Sheet1!B213</f>
        <v>1817026.15</v>
      </c>
      <c r="E218" s="65" t="str">
        <f t="shared" si="12"/>
        <v>超上限</v>
      </c>
      <c r="F218" s="66" t="str">
        <f t="shared" si="13"/>
        <v>否</v>
      </c>
      <c r="G218" s="67" t="str">
        <f t="shared" si="14"/>
        <v>否</v>
      </c>
    </row>
    <row r="219" ht="16" customHeight="1" spans="1:7">
      <c r="A219" s="61">
        <v>214</v>
      </c>
      <c r="B219" s="62" t="str">
        <f>Sheet1!A214</f>
        <v>广东正峰建设工程有限公司</v>
      </c>
      <c r="C219" s="63"/>
      <c r="D219" s="64">
        <f>Sheet1!B214</f>
        <v>1817026.15</v>
      </c>
      <c r="E219" s="65" t="str">
        <f t="shared" si="12"/>
        <v>超上限</v>
      </c>
      <c r="F219" s="66" t="str">
        <f t="shared" si="13"/>
        <v>否</v>
      </c>
      <c r="G219" s="67" t="str">
        <f t="shared" si="14"/>
        <v>否</v>
      </c>
    </row>
    <row r="220" ht="16" customHeight="1" spans="1:7">
      <c r="A220" s="61">
        <v>215</v>
      </c>
      <c r="B220" s="62" t="str">
        <f>Sheet1!A215</f>
        <v>安徽中州建设工程有限公司</v>
      </c>
      <c r="C220" s="63"/>
      <c r="D220" s="64">
        <f>Sheet1!B215</f>
        <v>1817026.15</v>
      </c>
      <c r="E220" s="65" t="str">
        <f t="shared" si="12"/>
        <v>超上限</v>
      </c>
      <c r="F220" s="66" t="str">
        <f t="shared" si="13"/>
        <v>否</v>
      </c>
      <c r="G220" s="67" t="str">
        <f t="shared" si="14"/>
        <v>否</v>
      </c>
    </row>
    <row r="221" ht="16" customHeight="1" spans="1:7">
      <c r="A221" s="61">
        <v>216</v>
      </c>
      <c r="B221" s="62" t="str">
        <f>Sheet1!A216</f>
        <v>广东鸿宇建设工程有限公司</v>
      </c>
      <c r="C221" s="63"/>
      <c r="D221" s="64">
        <f>Sheet1!B216</f>
        <v>1817026.15</v>
      </c>
      <c r="E221" s="65" t="str">
        <f t="shared" si="12"/>
        <v>超上限</v>
      </c>
      <c r="F221" s="66" t="str">
        <f t="shared" si="13"/>
        <v>否</v>
      </c>
      <c r="G221" s="67" t="str">
        <f t="shared" si="14"/>
        <v>否</v>
      </c>
    </row>
    <row r="222" ht="16" customHeight="1" spans="1:7">
      <c r="A222" s="61">
        <v>217</v>
      </c>
      <c r="B222" s="62" t="str">
        <f>Sheet1!A217</f>
        <v>智泽工程技术有限公司</v>
      </c>
      <c r="C222" s="63"/>
      <c r="D222" s="64">
        <f>Sheet1!B217</f>
        <v>1817026.15</v>
      </c>
      <c r="E222" s="65" t="str">
        <f t="shared" si="12"/>
        <v>超上限</v>
      </c>
      <c r="F222" s="66" t="str">
        <f t="shared" si="13"/>
        <v>否</v>
      </c>
      <c r="G222" s="67" t="str">
        <f t="shared" si="14"/>
        <v>否</v>
      </c>
    </row>
    <row r="223" ht="16" customHeight="1" spans="1:7">
      <c r="A223" s="61">
        <v>218</v>
      </c>
      <c r="B223" s="62" t="str">
        <f>Sheet1!A218</f>
        <v>广东新誉隆建设有限公司</v>
      </c>
      <c r="C223" s="63"/>
      <c r="D223" s="64">
        <f>Sheet1!B218</f>
        <v>1817026.15</v>
      </c>
      <c r="E223" s="65" t="str">
        <f t="shared" ref="E223:E254" si="15">IF(D223&lt;=$G$3,"否","超上限")</f>
        <v>超上限</v>
      </c>
      <c r="F223" s="66" t="str">
        <f t="shared" ref="F223:F254" si="16">IF(D223&gt;=$G$4,"否","超下限")</f>
        <v>否</v>
      </c>
      <c r="G223" s="67" t="str">
        <f t="shared" ref="G223:G254" si="17">IF(AND(E223="否",F223="否"),"是","否")</f>
        <v>否</v>
      </c>
    </row>
    <row r="224" ht="16" customHeight="1" spans="1:7">
      <c r="A224" s="61">
        <v>219</v>
      </c>
      <c r="B224" s="62" t="str">
        <f>Sheet1!A219</f>
        <v>深圳市九良建设有限公司</v>
      </c>
      <c r="C224" s="63"/>
      <c r="D224" s="64">
        <f>Sheet1!B219</f>
        <v>1817026.15</v>
      </c>
      <c r="E224" s="65" t="str">
        <f t="shared" si="15"/>
        <v>超上限</v>
      </c>
      <c r="F224" s="66" t="str">
        <f t="shared" si="16"/>
        <v>否</v>
      </c>
      <c r="G224" s="67" t="str">
        <f t="shared" si="17"/>
        <v>否</v>
      </c>
    </row>
    <row r="225" ht="16" customHeight="1" spans="1:7">
      <c r="A225" s="61">
        <v>220</v>
      </c>
      <c r="B225" s="62" t="str">
        <f>Sheet1!A220</f>
        <v>广东展华建设工程有限公司</v>
      </c>
      <c r="C225" s="63"/>
      <c r="D225" s="64">
        <f>Sheet1!B220</f>
        <v>1817026.15</v>
      </c>
      <c r="E225" s="65" t="str">
        <f t="shared" si="15"/>
        <v>超上限</v>
      </c>
      <c r="F225" s="66" t="str">
        <f t="shared" si="16"/>
        <v>否</v>
      </c>
      <c r="G225" s="67" t="str">
        <f t="shared" si="17"/>
        <v>否</v>
      </c>
    </row>
    <row r="226" ht="16" customHeight="1" spans="1:7">
      <c r="A226" s="61">
        <v>221</v>
      </c>
      <c r="B226" s="62" t="str">
        <f>Sheet1!A221</f>
        <v>广东升裕建设工程有限公司</v>
      </c>
      <c r="C226" s="63"/>
      <c r="D226" s="64">
        <f>Sheet1!B221</f>
        <v>1817026.15</v>
      </c>
      <c r="E226" s="65" t="str">
        <f t="shared" si="15"/>
        <v>超上限</v>
      </c>
      <c r="F226" s="66" t="str">
        <f t="shared" si="16"/>
        <v>否</v>
      </c>
      <c r="G226" s="67" t="str">
        <f t="shared" si="17"/>
        <v>否</v>
      </c>
    </row>
    <row r="227" ht="16" customHeight="1" spans="1:7">
      <c r="A227" s="61">
        <v>222</v>
      </c>
      <c r="B227" s="62" t="str">
        <f>Sheet1!A222</f>
        <v>深圳市盛隆达建设有限公司</v>
      </c>
      <c r="C227" s="63"/>
      <c r="D227" s="64">
        <f>Sheet1!B222</f>
        <v>1816777.32</v>
      </c>
      <c r="E227" s="65" t="str">
        <f t="shared" si="15"/>
        <v>超上限</v>
      </c>
      <c r="F227" s="66" t="str">
        <f t="shared" si="16"/>
        <v>否</v>
      </c>
      <c r="G227" s="67" t="str">
        <f t="shared" si="17"/>
        <v>否</v>
      </c>
    </row>
    <row r="228" ht="16" customHeight="1" spans="1:7">
      <c r="A228" s="61">
        <v>223</v>
      </c>
      <c r="B228" s="62" t="str">
        <f>Sheet1!A223</f>
        <v>广东裕展恒洋建设工程有限公司</v>
      </c>
      <c r="C228" s="63"/>
      <c r="D228" s="64">
        <f>Sheet1!B223</f>
        <v>1816719.66</v>
      </c>
      <c r="E228" s="65" t="str">
        <f t="shared" si="15"/>
        <v>超上限</v>
      </c>
      <c r="F228" s="66" t="str">
        <f t="shared" si="16"/>
        <v>否</v>
      </c>
      <c r="G228" s="67" t="str">
        <f t="shared" si="17"/>
        <v>否</v>
      </c>
    </row>
    <row r="229" ht="16" customHeight="1" spans="1:7">
      <c r="A229" s="61">
        <v>224</v>
      </c>
      <c r="B229" s="62" t="str">
        <f>Sheet1!A224</f>
        <v>中建河图建设有限公司</v>
      </c>
      <c r="C229" s="63"/>
      <c r="D229" s="64">
        <f>Sheet1!B224</f>
        <v>1816402.56</v>
      </c>
      <c r="E229" s="65" t="str">
        <f t="shared" si="15"/>
        <v>超上限</v>
      </c>
      <c r="F229" s="66" t="str">
        <f t="shared" si="16"/>
        <v>否</v>
      </c>
      <c r="G229" s="67" t="str">
        <f t="shared" si="17"/>
        <v>否</v>
      </c>
    </row>
    <row r="230" ht="16" customHeight="1" spans="1:7">
      <c r="A230" s="61">
        <v>225</v>
      </c>
      <c r="B230" s="62" t="str">
        <f>Sheet1!A225</f>
        <v>广东潮宽建设有限公司</v>
      </c>
      <c r="C230" s="63"/>
      <c r="D230" s="64">
        <f>Sheet1!B225</f>
        <v>1816163.1</v>
      </c>
      <c r="E230" s="65" t="str">
        <f t="shared" si="15"/>
        <v>超上限</v>
      </c>
      <c r="F230" s="66" t="str">
        <f t="shared" si="16"/>
        <v>否</v>
      </c>
      <c r="G230" s="67" t="str">
        <f t="shared" si="17"/>
        <v>否</v>
      </c>
    </row>
    <row r="231" ht="16" customHeight="1" spans="1:7">
      <c r="A231" s="61">
        <v>226</v>
      </c>
      <c r="B231" s="62" t="str">
        <f>Sheet1!A226</f>
        <v>深圳市屹鑫建设工程有限公司</v>
      </c>
      <c r="C231" s="63"/>
      <c r="D231" s="64">
        <f>Sheet1!B226</f>
        <v>1816095.06</v>
      </c>
      <c r="E231" s="65" t="str">
        <f t="shared" si="15"/>
        <v>超上限</v>
      </c>
      <c r="F231" s="66" t="str">
        <f t="shared" si="16"/>
        <v>否</v>
      </c>
      <c r="G231" s="67" t="str">
        <f t="shared" si="17"/>
        <v>否</v>
      </c>
    </row>
    <row r="232" ht="16" customHeight="1" spans="1:7">
      <c r="A232" s="61">
        <v>227</v>
      </c>
      <c r="B232" s="62" t="str">
        <f>Sheet1!A227</f>
        <v>广东安成建设有限公司</v>
      </c>
      <c r="C232" s="63"/>
      <c r="D232" s="64">
        <f>Sheet1!B227</f>
        <v>1816066.23</v>
      </c>
      <c r="E232" s="65" t="str">
        <f t="shared" si="15"/>
        <v>超上限</v>
      </c>
      <c r="F232" s="66" t="str">
        <f t="shared" si="16"/>
        <v>否</v>
      </c>
      <c r="G232" s="67" t="str">
        <f t="shared" si="17"/>
        <v>否</v>
      </c>
    </row>
    <row r="233" ht="16" customHeight="1" spans="1:7">
      <c r="A233" s="61">
        <v>228</v>
      </c>
      <c r="B233" s="62" t="str">
        <f>Sheet1!A228</f>
        <v>广东天兴建筑集团有限公司</v>
      </c>
      <c r="C233" s="63"/>
      <c r="D233" s="64">
        <f>Sheet1!B228</f>
        <v>1815797.17</v>
      </c>
      <c r="E233" s="65" t="str">
        <f t="shared" si="15"/>
        <v>超上限</v>
      </c>
      <c r="F233" s="66" t="str">
        <f t="shared" si="16"/>
        <v>否</v>
      </c>
      <c r="G233" s="67" t="str">
        <f t="shared" si="17"/>
        <v>否</v>
      </c>
    </row>
    <row r="234" ht="16" customHeight="1" spans="1:7">
      <c r="A234" s="61">
        <v>229</v>
      </c>
      <c r="B234" s="62" t="str">
        <f>Sheet1!A229</f>
        <v>广州市天河建安建筑有限公司</v>
      </c>
      <c r="C234" s="63"/>
      <c r="D234" s="64">
        <f>Sheet1!B229</f>
        <v>1815797.16</v>
      </c>
      <c r="E234" s="65" t="str">
        <f t="shared" si="15"/>
        <v>超上限</v>
      </c>
      <c r="F234" s="66" t="str">
        <f t="shared" si="16"/>
        <v>否</v>
      </c>
      <c r="G234" s="67" t="str">
        <f t="shared" si="17"/>
        <v>否</v>
      </c>
    </row>
    <row r="235" ht="16" customHeight="1" spans="1:7">
      <c r="A235" s="61">
        <v>230</v>
      </c>
      <c r="B235" s="62" t="str">
        <f>Sheet1!A230</f>
        <v>弘图控股集团有限公司</v>
      </c>
      <c r="C235" s="63"/>
      <c r="D235" s="64">
        <f>Sheet1!B230</f>
        <v>1815528.11</v>
      </c>
      <c r="E235" s="65" t="str">
        <f t="shared" si="15"/>
        <v>超上限</v>
      </c>
      <c r="F235" s="66" t="str">
        <f t="shared" si="16"/>
        <v>否</v>
      </c>
      <c r="G235" s="67" t="str">
        <f t="shared" si="17"/>
        <v>否</v>
      </c>
    </row>
    <row r="236" ht="16" customHeight="1" spans="1:7">
      <c r="A236" s="61">
        <v>231</v>
      </c>
      <c r="B236" s="62" t="str">
        <f>Sheet1!A231</f>
        <v>广东湕森工程有限公司</v>
      </c>
      <c r="C236" s="63"/>
      <c r="D236" s="64">
        <f>Sheet1!B231</f>
        <v>1815489.67</v>
      </c>
      <c r="E236" s="65" t="str">
        <f t="shared" si="15"/>
        <v>超上限</v>
      </c>
      <c r="F236" s="66" t="str">
        <f t="shared" si="16"/>
        <v>否</v>
      </c>
      <c r="G236" s="67" t="str">
        <f t="shared" si="17"/>
        <v>否</v>
      </c>
    </row>
    <row r="237" ht="16" customHeight="1" spans="1:7">
      <c r="A237" s="61">
        <v>232</v>
      </c>
      <c r="B237" s="62" t="str">
        <f>Sheet1!A232</f>
        <v>贵州锦裕鑫建设有限公司</v>
      </c>
      <c r="C237" s="63"/>
      <c r="D237" s="64">
        <f>Sheet1!B232</f>
        <v>1815375.08</v>
      </c>
      <c r="E237" s="65" t="str">
        <f t="shared" si="15"/>
        <v>超上限</v>
      </c>
      <c r="F237" s="66" t="str">
        <f t="shared" si="16"/>
        <v>否</v>
      </c>
      <c r="G237" s="67" t="str">
        <f t="shared" si="17"/>
        <v>否</v>
      </c>
    </row>
    <row r="238" ht="16" customHeight="1" spans="1:7">
      <c r="A238" s="61">
        <v>233</v>
      </c>
      <c r="B238" s="62" t="str">
        <f>Sheet1!A233</f>
        <v>广东源盛建设工程有限公司</v>
      </c>
      <c r="C238" s="63"/>
      <c r="D238" s="64">
        <f>Sheet1!B233</f>
        <v>1815338.49</v>
      </c>
      <c r="E238" s="65" t="str">
        <f t="shared" si="15"/>
        <v>超上限</v>
      </c>
      <c r="F238" s="66" t="str">
        <f t="shared" si="16"/>
        <v>否</v>
      </c>
      <c r="G238" s="67" t="str">
        <f t="shared" si="17"/>
        <v>否</v>
      </c>
    </row>
    <row r="239" ht="16" customHeight="1" spans="1:7">
      <c r="A239" s="61">
        <v>234</v>
      </c>
      <c r="B239" s="62" t="str">
        <f>Sheet1!A234</f>
        <v>广东至力建筑工程有限公司</v>
      </c>
      <c r="C239" s="63"/>
      <c r="D239" s="64">
        <f>Sheet1!B234</f>
        <v>1815200</v>
      </c>
      <c r="E239" s="65" t="str">
        <f t="shared" si="15"/>
        <v>超上限</v>
      </c>
      <c r="F239" s="66" t="str">
        <f t="shared" si="16"/>
        <v>否</v>
      </c>
      <c r="G239" s="67" t="str">
        <f t="shared" si="17"/>
        <v>否</v>
      </c>
    </row>
    <row r="240" ht="16" customHeight="1" spans="1:7">
      <c r="A240" s="61">
        <v>235</v>
      </c>
      <c r="B240" s="62" t="str">
        <f>Sheet1!A235</f>
        <v>启业建设有限公司</v>
      </c>
      <c r="C240" s="63"/>
      <c r="D240" s="64">
        <f>Sheet1!B235</f>
        <v>1815185.24</v>
      </c>
      <c r="E240" s="65" t="str">
        <f t="shared" si="15"/>
        <v>超上限</v>
      </c>
      <c r="F240" s="66" t="str">
        <f t="shared" si="16"/>
        <v>否</v>
      </c>
      <c r="G240" s="67" t="str">
        <f t="shared" si="17"/>
        <v>否</v>
      </c>
    </row>
    <row r="241" ht="16" customHeight="1" spans="1:7">
      <c r="A241" s="61">
        <v>236</v>
      </c>
      <c r="B241" s="62" t="str">
        <f>Sheet1!A236</f>
        <v>中城交建（深圳）建设有限公司</v>
      </c>
      <c r="C241" s="63"/>
      <c r="D241" s="64">
        <f>Sheet1!B236</f>
        <v>1815185.24</v>
      </c>
      <c r="E241" s="65" t="str">
        <f t="shared" si="15"/>
        <v>超上限</v>
      </c>
      <c r="F241" s="66" t="str">
        <f t="shared" si="16"/>
        <v>否</v>
      </c>
      <c r="G241" s="67" t="str">
        <f t="shared" si="17"/>
        <v>否</v>
      </c>
    </row>
    <row r="242" ht="16" customHeight="1" spans="1:7">
      <c r="A242" s="61">
        <v>237</v>
      </c>
      <c r="B242" s="62" t="str">
        <f>Sheet1!A237</f>
        <v>深圳市乐和建设工程有限公司</v>
      </c>
      <c r="C242" s="63"/>
      <c r="D242" s="64">
        <f>Sheet1!B237</f>
        <v>1815185.24</v>
      </c>
      <c r="E242" s="65" t="str">
        <f t="shared" si="15"/>
        <v>超上限</v>
      </c>
      <c r="F242" s="66" t="str">
        <f t="shared" si="16"/>
        <v>否</v>
      </c>
      <c r="G242" s="67" t="str">
        <f t="shared" si="17"/>
        <v>否</v>
      </c>
    </row>
    <row r="243" ht="16" customHeight="1" spans="1:7">
      <c r="A243" s="61">
        <v>238</v>
      </c>
      <c r="B243" s="62" t="str">
        <f>Sheet1!A238</f>
        <v>广东润达丰建设有限公司</v>
      </c>
      <c r="C243" s="63"/>
      <c r="D243" s="64">
        <f>Sheet1!B238</f>
        <v>1815185.24</v>
      </c>
      <c r="E243" s="65" t="str">
        <f t="shared" si="15"/>
        <v>超上限</v>
      </c>
      <c r="F243" s="66" t="str">
        <f t="shared" si="16"/>
        <v>否</v>
      </c>
      <c r="G243" s="67" t="str">
        <f t="shared" si="17"/>
        <v>否</v>
      </c>
    </row>
    <row r="244" ht="16" customHeight="1" spans="1:7">
      <c r="A244" s="61">
        <v>239</v>
      </c>
      <c r="B244" s="62" t="str">
        <f>Sheet1!A239</f>
        <v>广东坤泰建设有限公司</v>
      </c>
      <c r="C244" s="63"/>
      <c r="D244" s="64">
        <f>Sheet1!B239</f>
        <v>1815185.24</v>
      </c>
      <c r="E244" s="65" t="str">
        <f t="shared" si="15"/>
        <v>超上限</v>
      </c>
      <c r="F244" s="66" t="str">
        <f t="shared" si="16"/>
        <v>否</v>
      </c>
      <c r="G244" s="67" t="str">
        <f t="shared" si="17"/>
        <v>否</v>
      </c>
    </row>
    <row r="245" ht="16" customHeight="1" spans="1:7">
      <c r="A245" s="61">
        <v>240</v>
      </c>
      <c r="B245" s="62" t="str">
        <f>Sheet1!A240</f>
        <v>河南鼎义建设集团有限公司</v>
      </c>
      <c r="C245" s="63"/>
      <c r="D245" s="64">
        <f>Sheet1!B240</f>
        <v>1815185.24</v>
      </c>
      <c r="E245" s="65" t="str">
        <f t="shared" si="15"/>
        <v>超上限</v>
      </c>
      <c r="F245" s="66" t="str">
        <f t="shared" si="16"/>
        <v>否</v>
      </c>
      <c r="G245" s="67" t="str">
        <f t="shared" si="17"/>
        <v>否</v>
      </c>
    </row>
    <row r="246" ht="16" customHeight="1" spans="1:7">
      <c r="A246" s="61">
        <v>241</v>
      </c>
      <c r="B246" s="62" t="str">
        <f>Sheet1!A241</f>
        <v>广东建凯建设有限公司</v>
      </c>
      <c r="C246" s="63"/>
      <c r="D246" s="64">
        <f>Sheet1!B241</f>
        <v>1815185.24</v>
      </c>
      <c r="E246" s="65" t="str">
        <f t="shared" si="15"/>
        <v>超上限</v>
      </c>
      <c r="F246" s="66" t="str">
        <f t="shared" si="16"/>
        <v>否</v>
      </c>
      <c r="G246" s="67" t="str">
        <f t="shared" si="17"/>
        <v>否</v>
      </c>
    </row>
    <row r="247" ht="16" customHeight="1" spans="1:7">
      <c r="A247" s="61">
        <v>242</v>
      </c>
      <c r="B247" s="62" t="str">
        <f>Sheet1!A242</f>
        <v>广德润和建设有限公司</v>
      </c>
      <c r="C247" s="63"/>
      <c r="D247" s="64">
        <f>Sheet1!B242</f>
        <v>1815185.24</v>
      </c>
      <c r="E247" s="65" t="str">
        <f t="shared" si="15"/>
        <v>超上限</v>
      </c>
      <c r="F247" s="66" t="str">
        <f t="shared" si="16"/>
        <v>否</v>
      </c>
      <c r="G247" s="67" t="str">
        <f t="shared" si="17"/>
        <v>否</v>
      </c>
    </row>
    <row r="248" ht="16" customHeight="1" spans="1:7">
      <c r="A248" s="61">
        <v>243</v>
      </c>
      <c r="B248" s="62" t="str">
        <f>Sheet1!A243</f>
        <v>广东宏吉建设有限公司</v>
      </c>
      <c r="C248" s="63"/>
      <c r="D248" s="64">
        <f>Sheet1!B243</f>
        <v>1815185.24</v>
      </c>
      <c r="E248" s="65" t="str">
        <f t="shared" si="15"/>
        <v>超上限</v>
      </c>
      <c r="F248" s="66" t="str">
        <f t="shared" si="16"/>
        <v>否</v>
      </c>
      <c r="G248" s="67" t="str">
        <f t="shared" si="17"/>
        <v>否</v>
      </c>
    </row>
    <row r="249" ht="16" customHeight="1" spans="1:7">
      <c r="A249" s="61">
        <v>244</v>
      </c>
      <c r="B249" s="62" t="str">
        <f>Sheet1!A244</f>
        <v>东莞市腾辉建设工程有限公司</v>
      </c>
      <c r="C249" s="63"/>
      <c r="D249" s="64">
        <f>Sheet1!B244</f>
        <v>1815185.24</v>
      </c>
      <c r="E249" s="65" t="str">
        <f t="shared" si="15"/>
        <v>超上限</v>
      </c>
      <c r="F249" s="66" t="str">
        <f t="shared" si="16"/>
        <v>否</v>
      </c>
      <c r="G249" s="67" t="str">
        <f t="shared" si="17"/>
        <v>否</v>
      </c>
    </row>
    <row r="250" ht="16" customHeight="1" spans="1:7">
      <c r="A250" s="61">
        <v>245</v>
      </c>
      <c r="B250" s="62" t="str">
        <f>Sheet1!A245</f>
        <v>广东盈发建筑工程有限公司</v>
      </c>
      <c r="C250" s="63"/>
      <c r="D250" s="64">
        <f>Sheet1!B245</f>
        <v>1815163.72</v>
      </c>
      <c r="E250" s="65" t="str">
        <f t="shared" si="15"/>
        <v>超上限</v>
      </c>
      <c r="F250" s="66" t="str">
        <f t="shared" si="16"/>
        <v>否</v>
      </c>
      <c r="G250" s="67" t="str">
        <f t="shared" si="17"/>
        <v>否</v>
      </c>
    </row>
    <row r="251" ht="16" customHeight="1" spans="1:7">
      <c r="A251" s="61">
        <v>246</v>
      </c>
      <c r="B251" s="62" t="str">
        <f>Sheet1!A246</f>
        <v>广东高达建设工程有限公司</v>
      </c>
      <c r="C251" s="63"/>
      <c r="D251" s="64">
        <f>Sheet1!B246</f>
        <v>1814334.28</v>
      </c>
      <c r="E251" s="65" t="str">
        <f t="shared" si="15"/>
        <v>超上限</v>
      </c>
      <c r="F251" s="66" t="str">
        <f t="shared" si="16"/>
        <v>否</v>
      </c>
      <c r="G251" s="67" t="str">
        <f t="shared" si="17"/>
        <v>否</v>
      </c>
    </row>
    <row r="252" ht="16" customHeight="1" spans="1:7">
      <c r="A252" s="61">
        <v>247</v>
      </c>
      <c r="B252" s="62" t="str">
        <f>Sheet1!A247</f>
        <v>河南汴垦建设工程有限公司</v>
      </c>
      <c r="C252" s="63"/>
      <c r="D252" s="64">
        <f>Sheet1!B247</f>
        <v>1814269.29</v>
      </c>
      <c r="E252" s="65" t="str">
        <f t="shared" si="15"/>
        <v>超上限</v>
      </c>
      <c r="F252" s="66" t="str">
        <f t="shared" si="16"/>
        <v>否</v>
      </c>
      <c r="G252" s="67" t="str">
        <f t="shared" si="17"/>
        <v>否</v>
      </c>
    </row>
    <row r="253" ht="16" customHeight="1" spans="1:7">
      <c r="A253" s="61">
        <v>248</v>
      </c>
      <c r="B253" s="62" t="str">
        <f>Sheet1!A248</f>
        <v>深圳千里马装饰集团有限公司</v>
      </c>
      <c r="C253" s="63"/>
      <c r="D253" s="64">
        <f>Sheet1!B248</f>
        <v>1814029.05</v>
      </c>
      <c r="E253" s="65" t="str">
        <f t="shared" si="15"/>
        <v>超上限</v>
      </c>
      <c r="F253" s="66" t="str">
        <f t="shared" si="16"/>
        <v>否</v>
      </c>
      <c r="G253" s="67" t="str">
        <f t="shared" si="17"/>
        <v>否</v>
      </c>
    </row>
    <row r="254" ht="16" customHeight="1" spans="1:7">
      <c r="A254" s="61">
        <v>249</v>
      </c>
      <c r="B254" s="62" t="str">
        <f>Sheet1!A249</f>
        <v>广东德茂建设工程有限公司</v>
      </c>
      <c r="C254" s="63"/>
      <c r="D254" s="64">
        <f>Sheet1!B249</f>
        <v>1813961.8</v>
      </c>
      <c r="E254" s="65" t="str">
        <f t="shared" si="15"/>
        <v>超上限</v>
      </c>
      <c r="F254" s="66" t="str">
        <f t="shared" si="16"/>
        <v>否</v>
      </c>
      <c r="G254" s="67" t="str">
        <f t="shared" si="17"/>
        <v>否</v>
      </c>
    </row>
    <row r="255" ht="16" customHeight="1" spans="1:7">
      <c r="A255" s="61">
        <v>250</v>
      </c>
      <c r="B255" s="62" t="str">
        <f>Sheet1!A250</f>
        <v>广东水霖建设有限公司</v>
      </c>
      <c r="C255" s="63"/>
      <c r="D255" s="64">
        <f>Sheet1!B250</f>
        <v>1813663.9</v>
      </c>
      <c r="E255" s="65" t="str">
        <f t="shared" ref="E255:E286" si="18">IF(D255&lt;=$G$3,"否","超上限")</f>
        <v>超上限</v>
      </c>
      <c r="F255" s="66" t="str">
        <f t="shared" ref="F255:F286" si="19">IF(D255&gt;=$G$4,"否","超下限")</f>
        <v>否</v>
      </c>
      <c r="G255" s="67" t="str">
        <f t="shared" ref="G255:G286" si="20">IF(AND(E255="否",F255="否"),"是","否")</f>
        <v>否</v>
      </c>
    </row>
    <row r="256" ht="16" customHeight="1" spans="1:7">
      <c r="A256" s="61">
        <v>251</v>
      </c>
      <c r="B256" s="62" t="str">
        <f>Sheet1!A251</f>
        <v>广东信丰源建设有限公司</v>
      </c>
      <c r="C256" s="63"/>
      <c r="D256" s="64">
        <f>Sheet1!B251</f>
        <v>1813587.02</v>
      </c>
      <c r="E256" s="65" t="str">
        <f t="shared" si="18"/>
        <v>超上限</v>
      </c>
      <c r="F256" s="66" t="str">
        <f t="shared" si="19"/>
        <v>否</v>
      </c>
      <c r="G256" s="67" t="str">
        <f t="shared" si="20"/>
        <v>否</v>
      </c>
    </row>
    <row r="257" ht="16" customHeight="1" spans="1:7">
      <c r="A257" s="61">
        <v>252</v>
      </c>
      <c r="B257" s="62" t="str">
        <f>Sheet1!A252</f>
        <v>广东和霖建设工程有限公司</v>
      </c>
      <c r="C257" s="63"/>
      <c r="D257" s="64">
        <f>Sheet1!B252</f>
        <v>1813583.56</v>
      </c>
      <c r="E257" s="65" t="str">
        <f t="shared" si="18"/>
        <v>超上限</v>
      </c>
      <c r="F257" s="66" t="str">
        <f t="shared" si="19"/>
        <v>否</v>
      </c>
      <c r="G257" s="67" t="str">
        <f t="shared" si="20"/>
        <v>否</v>
      </c>
    </row>
    <row r="258" ht="16" customHeight="1" spans="1:7">
      <c r="A258" s="61">
        <v>253</v>
      </c>
      <c r="B258" s="62" t="str">
        <f>Sheet1!A253</f>
        <v>广东东泽建设有限公司</v>
      </c>
      <c r="C258" s="63"/>
      <c r="D258" s="64">
        <f>Sheet1!B253</f>
        <v>1813344.33</v>
      </c>
      <c r="E258" s="65" t="str">
        <f t="shared" si="18"/>
        <v>超上限</v>
      </c>
      <c r="F258" s="66" t="str">
        <f t="shared" si="19"/>
        <v>否</v>
      </c>
      <c r="G258" s="67" t="str">
        <f t="shared" si="20"/>
        <v>否</v>
      </c>
    </row>
    <row r="259" ht="16" customHeight="1" spans="1:7">
      <c r="A259" s="61">
        <v>254</v>
      </c>
      <c r="B259" s="62" t="str">
        <f>Sheet1!A254</f>
        <v>广东雍和建设有限公司</v>
      </c>
      <c r="C259" s="63"/>
      <c r="D259" s="64">
        <f>Sheet1!B254</f>
        <v>1813344.33</v>
      </c>
      <c r="E259" s="65" t="str">
        <f t="shared" si="18"/>
        <v>超上限</v>
      </c>
      <c r="F259" s="66" t="str">
        <f t="shared" si="19"/>
        <v>否</v>
      </c>
      <c r="G259" s="67" t="str">
        <f t="shared" si="20"/>
        <v>否</v>
      </c>
    </row>
    <row r="260" ht="16" customHeight="1" spans="1:7">
      <c r="A260" s="61">
        <v>255</v>
      </c>
      <c r="B260" s="62" t="str">
        <f>Sheet1!A255</f>
        <v>深圳市百润建设有限公司</v>
      </c>
      <c r="C260" s="63"/>
      <c r="D260" s="64">
        <f>Sheet1!B255</f>
        <v>1813344.33</v>
      </c>
      <c r="E260" s="65" t="str">
        <f t="shared" si="18"/>
        <v>超上限</v>
      </c>
      <c r="F260" s="66" t="str">
        <f t="shared" si="19"/>
        <v>否</v>
      </c>
      <c r="G260" s="67" t="str">
        <f t="shared" si="20"/>
        <v>否</v>
      </c>
    </row>
    <row r="261" ht="16" customHeight="1" spans="1:7">
      <c r="A261" s="61">
        <v>256</v>
      </c>
      <c r="B261" s="62" t="str">
        <f>Sheet1!A256</f>
        <v>四川中洋建兴建设工程有限公司</v>
      </c>
      <c r="C261" s="63"/>
      <c r="D261" s="64">
        <f>Sheet1!B256</f>
        <v>1813344.33</v>
      </c>
      <c r="E261" s="65" t="str">
        <f t="shared" si="18"/>
        <v>超上限</v>
      </c>
      <c r="F261" s="66" t="str">
        <f t="shared" si="19"/>
        <v>否</v>
      </c>
      <c r="G261" s="67" t="str">
        <f t="shared" si="20"/>
        <v>否</v>
      </c>
    </row>
    <row r="262" ht="16" customHeight="1" spans="1:7">
      <c r="A262" s="61">
        <v>257</v>
      </c>
      <c r="B262" s="62" t="str">
        <f>Sheet1!A257</f>
        <v>广东强华昇顺建筑工程有限公司</v>
      </c>
      <c r="C262" s="63"/>
      <c r="D262" s="64">
        <f>Sheet1!B257</f>
        <v>1813344.33</v>
      </c>
      <c r="E262" s="65" t="str">
        <f t="shared" si="18"/>
        <v>超上限</v>
      </c>
      <c r="F262" s="66" t="str">
        <f t="shared" si="19"/>
        <v>否</v>
      </c>
      <c r="G262" s="67" t="str">
        <f t="shared" si="20"/>
        <v>否</v>
      </c>
    </row>
    <row r="263" ht="16" customHeight="1" spans="1:7">
      <c r="A263" s="61">
        <v>258</v>
      </c>
      <c r="B263" s="62" t="str">
        <f>Sheet1!A258</f>
        <v>贵州高胜工程建设有限公司</v>
      </c>
      <c r="C263" s="63"/>
      <c r="D263" s="64">
        <f>Sheet1!B258</f>
        <v>1813344.33</v>
      </c>
      <c r="E263" s="65" t="str">
        <f t="shared" si="18"/>
        <v>超上限</v>
      </c>
      <c r="F263" s="66" t="str">
        <f t="shared" si="19"/>
        <v>否</v>
      </c>
      <c r="G263" s="67" t="str">
        <f t="shared" si="20"/>
        <v>否</v>
      </c>
    </row>
    <row r="264" ht="16" customHeight="1" spans="1:7">
      <c r="A264" s="61">
        <v>259</v>
      </c>
      <c r="B264" s="62" t="str">
        <f>Sheet1!A259</f>
        <v>广东青林建设有限公司</v>
      </c>
      <c r="C264" s="63"/>
      <c r="D264" s="64">
        <f>Sheet1!B259</f>
        <v>1813344.33</v>
      </c>
      <c r="E264" s="65" t="str">
        <f t="shared" si="18"/>
        <v>超上限</v>
      </c>
      <c r="F264" s="66" t="str">
        <f t="shared" si="19"/>
        <v>否</v>
      </c>
      <c r="G264" s="67" t="str">
        <f t="shared" si="20"/>
        <v>否</v>
      </c>
    </row>
    <row r="265" ht="16" customHeight="1" spans="1:7">
      <c r="A265" s="61">
        <v>260</v>
      </c>
      <c r="B265" s="62" t="str">
        <f>Sheet1!A260</f>
        <v>广东中誉建投科技有限公司</v>
      </c>
      <c r="C265" s="63"/>
      <c r="D265" s="64">
        <f>Sheet1!B260</f>
        <v>1813087.34</v>
      </c>
      <c r="E265" s="65" t="str">
        <f t="shared" si="18"/>
        <v>超上限</v>
      </c>
      <c r="F265" s="66" t="str">
        <f t="shared" si="19"/>
        <v>否</v>
      </c>
      <c r="G265" s="67" t="str">
        <f t="shared" si="20"/>
        <v>否</v>
      </c>
    </row>
    <row r="266" ht="16" customHeight="1" spans="1:7">
      <c r="A266" s="61">
        <v>261</v>
      </c>
      <c r="B266" s="62" t="str">
        <f>Sheet1!A261</f>
        <v>广东伟创建设有限公司</v>
      </c>
      <c r="C266" s="63"/>
      <c r="D266" s="64">
        <f>Sheet1!B261</f>
        <v>1812830.8</v>
      </c>
      <c r="E266" s="65" t="str">
        <f t="shared" si="18"/>
        <v>超上限</v>
      </c>
      <c r="F266" s="66" t="str">
        <f t="shared" si="19"/>
        <v>否</v>
      </c>
      <c r="G266" s="67" t="str">
        <f t="shared" si="20"/>
        <v>否</v>
      </c>
    </row>
    <row r="267" ht="16" customHeight="1" spans="1:7">
      <c r="A267" s="61">
        <v>262</v>
      </c>
      <c r="B267" s="62" t="str">
        <f>Sheet1!A262</f>
        <v>深圳市华艺阳光建设科技集团有限公司</v>
      </c>
      <c r="C267" s="63"/>
      <c r="D267" s="64">
        <f>Sheet1!B262</f>
        <v>1812731.8</v>
      </c>
      <c r="E267" s="65" t="str">
        <f t="shared" si="18"/>
        <v>超上限</v>
      </c>
      <c r="F267" s="66" t="str">
        <f t="shared" si="19"/>
        <v>否</v>
      </c>
      <c r="G267" s="67" t="str">
        <f t="shared" si="20"/>
        <v>否</v>
      </c>
    </row>
    <row r="268" ht="16" customHeight="1" spans="1:7">
      <c r="A268" s="61">
        <v>263</v>
      </c>
      <c r="B268" s="62" t="str">
        <f>Sheet1!A263</f>
        <v>广东中翊建设工程有限公司</v>
      </c>
      <c r="C268" s="63"/>
      <c r="D268" s="64">
        <f>Sheet1!B263</f>
        <v>1812698.29</v>
      </c>
      <c r="E268" s="65" t="str">
        <f t="shared" si="18"/>
        <v>超上限</v>
      </c>
      <c r="F268" s="66" t="str">
        <f t="shared" si="19"/>
        <v>否</v>
      </c>
      <c r="G268" s="67" t="str">
        <f t="shared" si="20"/>
        <v>否</v>
      </c>
    </row>
    <row r="269" ht="16" customHeight="1" spans="1:7">
      <c r="A269" s="61">
        <v>264</v>
      </c>
      <c r="B269" s="62" t="str">
        <f>Sheet1!A264</f>
        <v>深圳市天惠建筑工程有限公司</v>
      </c>
      <c r="C269" s="63"/>
      <c r="D269" s="64">
        <f>Sheet1!B264</f>
        <v>1812443.51</v>
      </c>
      <c r="E269" s="65" t="str">
        <f t="shared" si="18"/>
        <v>超上限</v>
      </c>
      <c r="F269" s="66" t="str">
        <f t="shared" si="19"/>
        <v>否</v>
      </c>
      <c r="G269" s="67" t="str">
        <f t="shared" si="20"/>
        <v>否</v>
      </c>
    </row>
    <row r="270" ht="16" customHeight="1" spans="1:7">
      <c r="A270" s="61">
        <v>265</v>
      </c>
      <c r="B270" s="62" t="str">
        <f>Sheet1!A265</f>
        <v>深圳市金万祥建筑工程有限公司</v>
      </c>
      <c r="C270" s="63"/>
      <c r="D270" s="64">
        <f>Sheet1!B265</f>
        <v>1812331.64</v>
      </c>
      <c r="E270" s="65" t="str">
        <f t="shared" si="18"/>
        <v>超上限</v>
      </c>
      <c r="F270" s="66" t="str">
        <f t="shared" si="19"/>
        <v>否</v>
      </c>
      <c r="G270" s="67" t="str">
        <f t="shared" si="20"/>
        <v>否</v>
      </c>
    </row>
    <row r="271" ht="16" customHeight="1" spans="1:7">
      <c r="A271" s="61">
        <v>266</v>
      </c>
      <c r="B271" s="62" t="str">
        <f>Sheet1!A266</f>
        <v>广东乾鼎建设有限公司</v>
      </c>
      <c r="C271" s="63"/>
      <c r="D271" s="64">
        <f>Sheet1!B266</f>
        <v>1812126.4</v>
      </c>
      <c r="E271" s="65" t="str">
        <f t="shared" si="18"/>
        <v>超上限</v>
      </c>
      <c r="F271" s="66" t="str">
        <f t="shared" si="19"/>
        <v>否</v>
      </c>
      <c r="G271" s="67" t="str">
        <f t="shared" si="20"/>
        <v>否</v>
      </c>
    </row>
    <row r="272" ht="16" customHeight="1" spans="1:7">
      <c r="A272" s="61">
        <v>267</v>
      </c>
      <c r="B272" s="62" t="str">
        <f>Sheet1!A267</f>
        <v>深圳市双润建安工程有限公司</v>
      </c>
      <c r="C272" s="63"/>
      <c r="D272" s="64">
        <f>Sheet1!B267</f>
        <v>1811503.44</v>
      </c>
      <c r="E272" s="65" t="str">
        <f t="shared" si="18"/>
        <v>超上限</v>
      </c>
      <c r="F272" s="66" t="str">
        <f t="shared" si="19"/>
        <v>否</v>
      </c>
      <c r="G272" s="67" t="str">
        <f t="shared" si="20"/>
        <v>否</v>
      </c>
    </row>
    <row r="273" ht="16" customHeight="1" spans="1:7">
      <c r="A273" s="61">
        <v>268</v>
      </c>
      <c r="B273" s="62" t="str">
        <f>Sheet1!A268</f>
        <v>深圳市铭胜建设有限公司</v>
      </c>
      <c r="C273" s="63"/>
      <c r="D273" s="64">
        <f>Sheet1!B268</f>
        <v>1811503.44</v>
      </c>
      <c r="E273" s="65" t="str">
        <f t="shared" si="18"/>
        <v>超上限</v>
      </c>
      <c r="F273" s="66" t="str">
        <f t="shared" si="19"/>
        <v>否</v>
      </c>
      <c r="G273" s="67" t="str">
        <f t="shared" si="20"/>
        <v>否</v>
      </c>
    </row>
    <row r="274" ht="16" customHeight="1" spans="1:7">
      <c r="A274" s="61">
        <v>269</v>
      </c>
      <c r="B274" s="62" t="str">
        <f>Sheet1!A269</f>
        <v>四川祥欣建筑工程有限公司</v>
      </c>
      <c r="C274" s="63"/>
      <c r="D274" s="64">
        <f>Sheet1!B269</f>
        <v>1811503.43</v>
      </c>
      <c r="E274" s="65" t="str">
        <f t="shared" si="18"/>
        <v>超上限</v>
      </c>
      <c r="F274" s="66" t="str">
        <f t="shared" si="19"/>
        <v>否</v>
      </c>
      <c r="G274" s="67" t="str">
        <f t="shared" si="20"/>
        <v>否</v>
      </c>
    </row>
    <row r="275" ht="16" customHeight="1" spans="1:7">
      <c r="A275" s="61">
        <v>270</v>
      </c>
      <c r="B275" s="62" t="str">
        <f>Sheet1!A270</f>
        <v>福建省东联建筑工程有限公司</v>
      </c>
      <c r="C275" s="63"/>
      <c r="D275" s="64">
        <f>Sheet1!B270</f>
        <v>1811503.43</v>
      </c>
      <c r="E275" s="65" t="str">
        <f t="shared" si="18"/>
        <v>超上限</v>
      </c>
      <c r="F275" s="66" t="str">
        <f t="shared" si="19"/>
        <v>否</v>
      </c>
      <c r="G275" s="67" t="str">
        <f t="shared" si="20"/>
        <v>否</v>
      </c>
    </row>
    <row r="276" ht="16" customHeight="1" spans="1:7">
      <c r="A276" s="61">
        <v>271</v>
      </c>
      <c r="B276" s="62" t="str">
        <f>Sheet1!A271</f>
        <v>广东恒实建设集团有限公司</v>
      </c>
      <c r="C276" s="63"/>
      <c r="D276" s="64">
        <f>Sheet1!B271</f>
        <v>1811503.43</v>
      </c>
      <c r="E276" s="65" t="str">
        <f t="shared" si="18"/>
        <v>超上限</v>
      </c>
      <c r="F276" s="66" t="str">
        <f t="shared" si="19"/>
        <v>否</v>
      </c>
      <c r="G276" s="67" t="str">
        <f t="shared" si="20"/>
        <v>否</v>
      </c>
    </row>
    <row r="277" ht="16" customHeight="1" spans="1:7">
      <c r="A277" s="61">
        <v>272</v>
      </c>
      <c r="B277" s="62" t="str">
        <f>Sheet1!A272</f>
        <v>广东桂森建设有限公司</v>
      </c>
      <c r="C277" s="63"/>
      <c r="D277" s="64">
        <f>Sheet1!B272</f>
        <v>1811503.43</v>
      </c>
      <c r="E277" s="65" t="str">
        <f t="shared" si="18"/>
        <v>超上限</v>
      </c>
      <c r="F277" s="66" t="str">
        <f t="shared" si="19"/>
        <v>否</v>
      </c>
      <c r="G277" s="67" t="str">
        <f t="shared" si="20"/>
        <v>否</v>
      </c>
    </row>
    <row r="278" ht="16" customHeight="1" spans="1:7">
      <c r="A278" s="61">
        <v>273</v>
      </c>
      <c r="B278" s="62" t="str">
        <f>Sheet1!A273</f>
        <v>广东明龙建设有限公司</v>
      </c>
      <c r="C278" s="63"/>
      <c r="D278" s="64">
        <f>Sheet1!B273</f>
        <v>1811503.43</v>
      </c>
      <c r="E278" s="65" t="str">
        <f t="shared" si="18"/>
        <v>超上限</v>
      </c>
      <c r="F278" s="66" t="str">
        <f t="shared" si="19"/>
        <v>否</v>
      </c>
      <c r="G278" s="67" t="str">
        <f t="shared" si="20"/>
        <v>否</v>
      </c>
    </row>
    <row r="279" ht="16" customHeight="1" spans="1:7">
      <c r="A279" s="61">
        <v>274</v>
      </c>
      <c r="B279" s="62" t="str">
        <f>Sheet1!A274</f>
        <v>深圳市宝源洲建筑工程有限公司</v>
      </c>
      <c r="C279" s="63"/>
      <c r="D279" s="64">
        <f>Sheet1!B274</f>
        <v>1811503.43</v>
      </c>
      <c r="E279" s="65" t="str">
        <f t="shared" si="18"/>
        <v>超上限</v>
      </c>
      <c r="F279" s="66" t="str">
        <f t="shared" si="19"/>
        <v>否</v>
      </c>
      <c r="G279" s="67" t="str">
        <f t="shared" si="20"/>
        <v>否</v>
      </c>
    </row>
    <row r="280" ht="16" customHeight="1" spans="1:7">
      <c r="A280" s="61">
        <v>275</v>
      </c>
      <c r="B280" s="62" t="str">
        <f>Sheet1!A275</f>
        <v>广东实建建设集团有限公司</v>
      </c>
      <c r="C280" s="63"/>
      <c r="D280" s="64">
        <f>Sheet1!B275</f>
        <v>1811503.43</v>
      </c>
      <c r="E280" s="65" t="str">
        <f t="shared" si="18"/>
        <v>超上限</v>
      </c>
      <c r="F280" s="66" t="str">
        <f t="shared" si="19"/>
        <v>否</v>
      </c>
      <c r="G280" s="67" t="str">
        <f t="shared" si="20"/>
        <v>否</v>
      </c>
    </row>
    <row r="281" ht="16" customHeight="1" spans="1:7">
      <c r="A281" s="61">
        <v>276</v>
      </c>
      <c r="B281" s="62" t="str">
        <f>Sheet1!A276</f>
        <v>广东中梁建设有限公司</v>
      </c>
      <c r="C281" s="63"/>
      <c r="D281" s="64">
        <f>Sheet1!B276</f>
        <v>1811503.43</v>
      </c>
      <c r="E281" s="65" t="str">
        <f t="shared" si="18"/>
        <v>超上限</v>
      </c>
      <c r="F281" s="66" t="str">
        <f t="shared" si="19"/>
        <v>否</v>
      </c>
      <c r="G281" s="67" t="str">
        <f t="shared" si="20"/>
        <v>否</v>
      </c>
    </row>
    <row r="282" ht="16" customHeight="1" spans="1:7">
      <c r="A282" s="61">
        <v>277</v>
      </c>
      <c r="B282" s="62" t="str">
        <f>Sheet1!A277</f>
        <v>广州市中谦建设工程有限公司</v>
      </c>
      <c r="C282" s="63"/>
      <c r="D282" s="64">
        <f>Sheet1!B277</f>
        <v>1811357.66</v>
      </c>
      <c r="E282" s="65" t="str">
        <f t="shared" si="18"/>
        <v>超上限</v>
      </c>
      <c r="F282" s="66" t="str">
        <f t="shared" si="19"/>
        <v>否</v>
      </c>
      <c r="G282" s="67" t="str">
        <f t="shared" si="20"/>
        <v>否</v>
      </c>
    </row>
    <row r="283" ht="16" customHeight="1" spans="1:7">
      <c r="A283" s="61">
        <v>278</v>
      </c>
      <c r="B283" s="62" t="str">
        <f>Sheet1!A278</f>
        <v>广东齐益建设工程有限公司</v>
      </c>
      <c r="C283" s="63"/>
      <c r="D283" s="64">
        <f>Sheet1!B278</f>
        <v>1811357.66</v>
      </c>
      <c r="E283" s="65" t="str">
        <f t="shared" si="18"/>
        <v>超上限</v>
      </c>
      <c r="F283" s="66" t="str">
        <f t="shared" si="19"/>
        <v>否</v>
      </c>
      <c r="G283" s="67" t="str">
        <f t="shared" si="20"/>
        <v>否</v>
      </c>
    </row>
    <row r="284" ht="16" customHeight="1" spans="1:7">
      <c r="A284" s="61">
        <v>279</v>
      </c>
      <c r="B284" s="62" t="str">
        <f>Sheet1!A279</f>
        <v>广东茂华建设工程有限公司</v>
      </c>
      <c r="C284" s="63"/>
      <c r="D284" s="64">
        <f>Sheet1!B279</f>
        <v>1811300</v>
      </c>
      <c r="E284" s="65" t="str">
        <f t="shared" si="18"/>
        <v>超上限</v>
      </c>
      <c r="F284" s="66" t="str">
        <f t="shared" si="19"/>
        <v>否</v>
      </c>
      <c r="G284" s="67" t="str">
        <f t="shared" si="20"/>
        <v>否</v>
      </c>
    </row>
    <row r="285" ht="16" customHeight="1" spans="1:7">
      <c r="A285" s="61">
        <v>280</v>
      </c>
      <c r="B285" s="62" t="str">
        <f>Sheet1!A280</f>
        <v>广州三凤建筑工程有限公司</v>
      </c>
      <c r="C285" s="63"/>
      <c r="D285" s="64">
        <f>Sheet1!B280</f>
        <v>1811194.31</v>
      </c>
      <c r="E285" s="65" t="str">
        <f t="shared" si="18"/>
        <v>超上限</v>
      </c>
      <c r="F285" s="66" t="str">
        <f t="shared" si="19"/>
        <v>否</v>
      </c>
      <c r="G285" s="67" t="str">
        <f t="shared" si="20"/>
        <v>否</v>
      </c>
    </row>
    <row r="286" ht="16" customHeight="1" spans="1:7">
      <c r="A286" s="61">
        <v>281</v>
      </c>
      <c r="B286" s="62" t="str">
        <f>Sheet1!A281</f>
        <v>广东玖江工程项目管理有限公司</v>
      </c>
      <c r="C286" s="63"/>
      <c r="D286" s="64">
        <f>Sheet1!B281</f>
        <v>1811078.99</v>
      </c>
      <c r="E286" s="65" t="str">
        <f t="shared" si="18"/>
        <v>超上限</v>
      </c>
      <c r="F286" s="66" t="str">
        <f t="shared" si="19"/>
        <v>否</v>
      </c>
      <c r="G286" s="67" t="str">
        <f t="shared" si="20"/>
        <v>否</v>
      </c>
    </row>
    <row r="287" ht="16" customHeight="1" spans="1:7">
      <c r="A287" s="61">
        <v>282</v>
      </c>
      <c r="B287" s="62" t="str">
        <f>Sheet1!A282</f>
        <v>河南筑振建设有限公司</v>
      </c>
      <c r="C287" s="63"/>
      <c r="D287" s="64">
        <f>Sheet1!B282</f>
        <v>1810886.81</v>
      </c>
      <c r="E287" s="65" t="str">
        <f t="shared" ref="E287:E318" si="21">IF(D287&lt;=$G$3,"否","超上限")</f>
        <v>超上限</v>
      </c>
      <c r="F287" s="66" t="str">
        <f t="shared" ref="F287:F318" si="22">IF(D287&gt;=$G$4,"否","超下限")</f>
        <v>否</v>
      </c>
      <c r="G287" s="67" t="str">
        <f t="shared" ref="G287:G318" si="23">IF(AND(E287="否",F287="否"),"是","否")</f>
        <v>否</v>
      </c>
    </row>
    <row r="288" ht="16" customHeight="1" spans="1:7">
      <c r="A288" s="61">
        <v>283</v>
      </c>
      <c r="B288" s="62" t="str">
        <f>Sheet1!A283</f>
        <v>广东浩润建设工程有限公司</v>
      </c>
      <c r="C288" s="63"/>
      <c r="D288" s="64">
        <f>Sheet1!B283</f>
        <v>1810886.81</v>
      </c>
      <c r="E288" s="65" t="str">
        <f t="shared" si="21"/>
        <v>超上限</v>
      </c>
      <c r="F288" s="66" t="str">
        <f t="shared" si="22"/>
        <v>否</v>
      </c>
      <c r="G288" s="67" t="str">
        <f t="shared" si="23"/>
        <v>否</v>
      </c>
    </row>
    <row r="289" ht="16" customHeight="1" spans="1:7">
      <c r="A289" s="61">
        <v>284</v>
      </c>
      <c r="B289" s="62" t="str">
        <f>Sheet1!A284</f>
        <v>广东宏邦建设集团有限公司</v>
      </c>
      <c r="C289" s="63"/>
      <c r="D289" s="64">
        <f>Sheet1!B284</f>
        <v>1810838.76</v>
      </c>
      <c r="E289" s="65" t="str">
        <f t="shared" si="21"/>
        <v>超上限</v>
      </c>
      <c r="F289" s="66" t="str">
        <f t="shared" si="22"/>
        <v>否</v>
      </c>
      <c r="G289" s="67" t="str">
        <f t="shared" si="23"/>
        <v>否</v>
      </c>
    </row>
    <row r="290" ht="16" customHeight="1" spans="1:7">
      <c r="A290" s="61">
        <v>285</v>
      </c>
      <c r="B290" s="62" t="str">
        <f>Sheet1!A285</f>
        <v>新鸿力建设有限公司</v>
      </c>
      <c r="C290" s="63"/>
      <c r="D290" s="64">
        <f>Sheet1!B285</f>
        <v>1810676.47</v>
      </c>
      <c r="E290" s="65" t="str">
        <f t="shared" si="21"/>
        <v>超上限</v>
      </c>
      <c r="F290" s="66" t="str">
        <f t="shared" si="22"/>
        <v>否</v>
      </c>
      <c r="G290" s="67" t="str">
        <f t="shared" si="23"/>
        <v>否</v>
      </c>
    </row>
    <row r="291" ht="16" customHeight="1" spans="1:7">
      <c r="A291" s="61">
        <v>286</v>
      </c>
      <c r="B291" s="62" t="str">
        <f>Sheet1!A286</f>
        <v>惠州市金瑞市政工程有限公司</v>
      </c>
      <c r="C291" s="63"/>
      <c r="D291" s="64">
        <f>Sheet1!B286</f>
        <v>1810610.47</v>
      </c>
      <c r="E291" s="65" t="str">
        <f t="shared" si="21"/>
        <v>超上限</v>
      </c>
      <c r="F291" s="66" t="str">
        <f t="shared" si="22"/>
        <v>否</v>
      </c>
      <c r="G291" s="67" t="str">
        <f t="shared" si="23"/>
        <v>否</v>
      </c>
    </row>
    <row r="292" ht="16" customHeight="1" spans="1:7">
      <c r="A292" s="61">
        <v>287</v>
      </c>
      <c r="B292" s="62" t="str">
        <f>Sheet1!A287</f>
        <v>江门市溢利建设发展有限公司</v>
      </c>
      <c r="C292" s="63"/>
      <c r="D292" s="64">
        <f>Sheet1!B287</f>
        <v>1810588.91</v>
      </c>
      <c r="E292" s="65" t="str">
        <f t="shared" si="21"/>
        <v>超上限</v>
      </c>
      <c r="F292" s="66" t="str">
        <f t="shared" si="22"/>
        <v>否</v>
      </c>
      <c r="G292" s="67" t="str">
        <f t="shared" si="23"/>
        <v>否</v>
      </c>
    </row>
    <row r="293" ht="16" customHeight="1" spans="1:7">
      <c r="A293" s="61">
        <v>288</v>
      </c>
      <c r="B293" s="62" t="str">
        <f>Sheet1!A288</f>
        <v>广东顺鹏建设工程有限公司</v>
      </c>
      <c r="C293" s="63"/>
      <c r="D293" s="64">
        <f>Sheet1!B288</f>
        <v>1810415.39</v>
      </c>
      <c r="E293" s="65" t="str">
        <f t="shared" si="21"/>
        <v>超上限</v>
      </c>
      <c r="F293" s="66" t="str">
        <f t="shared" si="22"/>
        <v>否</v>
      </c>
      <c r="G293" s="67" t="str">
        <f t="shared" si="23"/>
        <v>否</v>
      </c>
    </row>
    <row r="294" ht="16" customHeight="1" spans="1:7">
      <c r="A294" s="61">
        <v>289</v>
      </c>
      <c r="B294" s="62" t="str">
        <f>Sheet1!A289</f>
        <v>深圳市泓毅建设集团有限公司</v>
      </c>
      <c r="C294" s="63"/>
      <c r="D294" s="64">
        <f>Sheet1!B289</f>
        <v>1809964.31</v>
      </c>
      <c r="E294" s="65" t="str">
        <f t="shared" si="21"/>
        <v>超上限</v>
      </c>
      <c r="F294" s="66" t="str">
        <f t="shared" si="22"/>
        <v>否</v>
      </c>
      <c r="G294" s="67" t="str">
        <f t="shared" si="23"/>
        <v>否</v>
      </c>
    </row>
    <row r="295" ht="16" customHeight="1" spans="1:7">
      <c r="A295" s="61">
        <v>290</v>
      </c>
      <c r="B295" s="62" t="str">
        <f>Sheet1!A290</f>
        <v>广东鸿煊建设工程有限公司</v>
      </c>
      <c r="C295" s="63"/>
      <c r="D295" s="64">
        <f>Sheet1!B290</f>
        <v>1809916.26</v>
      </c>
      <c r="E295" s="65" t="str">
        <f t="shared" si="21"/>
        <v>超上限</v>
      </c>
      <c r="F295" s="66" t="str">
        <f t="shared" si="22"/>
        <v>否</v>
      </c>
      <c r="G295" s="67" t="str">
        <f t="shared" si="23"/>
        <v>否</v>
      </c>
    </row>
    <row r="296" ht="16" customHeight="1" spans="1:7">
      <c r="A296" s="61">
        <v>291</v>
      </c>
      <c r="B296" s="62" t="str">
        <f>Sheet1!A291</f>
        <v>广东国轩建设工程有限公司</v>
      </c>
      <c r="C296" s="63"/>
      <c r="D296" s="64">
        <f>Sheet1!B291</f>
        <v>1809877.82</v>
      </c>
      <c r="E296" s="65" t="str">
        <f t="shared" si="21"/>
        <v>超上限</v>
      </c>
      <c r="F296" s="66" t="str">
        <f t="shared" si="22"/>
        <v>否</v>
      </c>
      <c r="G296" s="67" t="str">
        <f t="shared" si="23"/>
        <v>否</v>
      </c>
    </row>
    <row r="297" ht="16" customHeight="1" spans="1:7">
      <c r="A297" s="61">
        <v>292</v>
      </c>
      <c r="B297" s="62" t="str">
        <f>Sheet1!A292</f>
        <v>浙江振杭建设工程有限公司</v>
      </c>
      <c r="C297" s="63"/>
      <c r="D297" s="64">
        <f>Sheet1!B292</f>
        <v>1809790.48</v>
      </c>
      <c r="E297" s="65" t="str">
        <f t="shared" si="21"/>
        <v>超上限</v>
      </c>
      <c r="F297" s="66" t="str">
        <f t="shared" si="22"/>
        <v>否</v>
      </c>
      <c r="G297" s="67" t="str">
        <f t="shared" si="23"/>
        <v>否</v>
      </c>
    </row>
    <row r="298" ht="16" customHeight="1" spans="1:7">
      <c r="A298" s="61">
        <v>293</v>
      </c>
      <c r="B298" s="62" t="str">
        <f>Sheet1!A293</f>
        <v>广东富华盛建设工程有限公司</v>
      </c>
      <c r="C298" s="63"/>
      <c r="D298" s="64">
        <f>Sheet1!B293</f>
        <v>1809724.07</v>
      </c>
      <c r="E298" s="65" t="str">
        <f t="shared" si="21"/>
        <v>超上限</v>
      </c>
      <c r="F298" s="66" t="str">
        <f t="shared" si="22"/>
        <v>否</v>
      </c>
      <c r="G298" s="67" t="str">
        <f t="shared" si="23"/>
        <v>否</v>
      </c>
    </row>
    <row r="299" ht="16" customHeight="1" spans="1:7">
      <c r="A299" s="61">
        <v>294</v>
      </c>
      <c r="B299" s="62" t="str">
        <f>Sheet1!A294</f>
        <v>广东格立德建设工程有限公司</v>
      </c>
      <c r="C299" s="63"/>
      <c r="D299" s="64">
        <f>Sheet1!B294</f>
        <v>1809662.52</v>
      </c>
      <c r="E299" s="65" t="str">
        <f t="shared" si="21"/>
        <v>超上限</v>
      </c>
      <c r="F299" s="66" t="str">
        <f t="shared" si="22"/>
        <v>否</v>
      </c>
      <c r="G299" s="67" t="str">
        <f t="shared" si="23"/>
        <v>否</v>
      </c>
    </row>
    <row r="300" ht="16" customHeight="1" spans="1:7">
      <c r="A300" s="61">
        <v>295</v>
      </c>
      <c r="B300" s="62" t="str">
        <f>Sheet1!A295</f>
        <v>广东田业建设有限公司</v>
      </c>
      <c r="C300" s="63"/>
      <c r="D300" s="64">
        <f>Sheet1!B295</f>
        <v>1809662.52</v>
      </c>
      <c r="E300" s="65" t="str">
        <f t="shared" si="21"/>
        <v>超上限</v>
      </c>
      <c r="F300" s="66" t="str">
        <f t="shared" si="22"/>
        <v>否</v>
      </c>
      <c r="G300" s="67" t="str">
        <f t="shared" si="23"/>
        <v>否</v>
      </c>
    </row>
    <row r="301" ht="16" customHeight="1" spans="1:7">
      <c r="A301" s="61">
        <v>296</v>
      </c>
      <c r="B301" s="62" t="str">
        <f>Sheet1!A296</f>
        <v>广东盛磊建设工程有限公司</v>
      </c>
      <c r="C301" s="63"/>
      <c r="D301" s="64">
        <f>Sheet1!B296</f>
        <v>1809662.52</v>
      </c>
      <c r="E301" s="65" t="str">
        <f t="shared" si="21"/>
        <v>超上限</v>
      </c>
      <c r="F301" s="66" t="str">
        <f t="shared" si="22"/>
        <v>否</v>
      </c>
      <c r="G301" s="67" t="str">
        <f t="shared" si="23"/>
        <v>否</v>
      </c>
    </row>
    <row r="302" ht="16" customHeight="1" spans="1:7">
      <c r="A302" s="61">
        <v>297</v>
      </c>
      <c r="B302" s="62" t="str">
        <f>Sheet1!A297</f>
        <v>江西贤聚建设工程有限公司</v>
      </c>
      <c r="C302" s="63"/>
      <c r="D302" s="64">
        <f>Sheet1!B297</f>
        <v>1809662.52</v>
      </c>
      <c r="E302" s="65" t="str">
        <f t="shared" si="21"/>
        <v>超上限</v>
      </c>
      <c r="F302" s="66" t="str">
        <f t="shared" si="22"/>
        <v>否</v>
      </c>
      <c r="G302" s="67" t="str">
        <f t="shared" si="23"/>
        <v>否</v>
      </c>
    </row>
    <row r="303" ht="16" customHeight="1" spans="1:7">
      <c r="A303" s="61">
        <v>298</v>
      </c>
      <c r="B303" s="62" t="str">
        <f>Sheet1!A298</f>
        <v>深圳市俊宏业建筑工程有限公司</v>
      </c>
      <c r="C303" s="63"/>
      <c r="D303" s="64">
        <f>Sheet1!B298</f>
        <v>1809662.52</v>
      </c>
      <c r="E303" s="65" t="str">
        <f t="shared" si="21"/>
        <v>超上限</v>
      </c>
      <c r="F303" s="66" t="str">
        <f t="shared" si="22"/>
        <v>否</v>
      </c>
      <c r="G303" s="67" t="str">
        <f t="shared" si="23"/>
        <v>否</v>
      </c>
    </row>
    <row r="304" ht="16" customHeight="1" spans="1:7">
      <c r="A304" s="61">
        <v>299</v>
      </c>
      <c r="B304" s="62" t="str">
        <f>Sheet1!A299</f>
        <v>东莞市金建达建筑有限公司</v>
      </c>
      <c r="C304" s="63"/>
      <c r="D304" s="64">
        <f>Sheet1!B299</f>
        <v>1809662.52</v>
      </c>
      <c r="E304" s="65" t="str">
        <f t="shared" si="21"/>
        <v>超上限</v>
      </c>
      <c r="F304" s="66" t="str">
        <f t="shared" si="22"/>
        <v>否</v>
      </c>
      <c r="G304" s="67" t="str">
        <f t="shared" si="23"/>
        <v>否</v>
      </c>
    </row>
    <row r="305" ht="16" customHeight="1" spans="1:7">
      <c r="A305" s="61">
        <v>300</v>
      </c>
      <c r="B305" s="62" t="str">
        <f>Sheet1!A300</f>
        <v>广东穗鑫建设工程有限公司</v>
      </c>
      <c r="C305" s="63"/>
      <c r="D305" s="64">
        <f>Sheet1!B300</f>
        <v>1809662.52</v>
      </c>
      <c r="E305" s="65" t="str">
        <f t="shared" si="21"/>
        <v>超上限</v>
      </c>
      <c r="F305" s="66" t="str">
        <f t="shared" si="22"/>
        <v>否</v>
      </c>
      <c r="G305" s="67" t="str">
        <f t="shared" si="23"/>
        <v>否</v>
      </c>
    </row>
    <row r="306" ht="16" customHeight="1" spans="1:7">
      <c r="A306" s="61">
        <v>301</v>
      </c>
      <c r="B306" s="62" t="str">
        <f>Sheet1!A301</f>
        <v>广东吉成建设有限公司</v>
      </c>
      <c r="C306" s="63"/>
      <c r="D306" s="64">
        <f>Sheet1!B301</f>
        <v>1809346.25</v>
      </c>
      <c r="E306" s="65" t="str">
        <f t="shared" si="21"/>
        <v>超上限</v>
      </c>
      <c r="F306" s="66" t="str">
        <f t="shared" si="22"/>
        <v>否</v>
      </c>
      <c r="G306" s="67" t="str">
        <f t="shared" si="23"/>
        <v>否</v>
      </c>
    </row>
    <row r="307" ht="16" customHeight="1" spans="1:7">
      <c r="A307" s="61">
        <v>302</v>
      </c>
      <c r="B307" s="62" t="str">
        <f>Sheet1!A302</f>
        <v>广东深安建设工程有限公司</v>
      </c>
      <c r="C307" s="63"/>
      <c r="D307" s="64">
        <f>Sheet1!B302</f>
        <v>1809189.8</v>
      </c>
      <c r="E307" s="65" t="str">
        <f t="shared" si="21"/>
        <v>超上限</v>
      </c>
      <c r="F307" s="66" t="str">
        <f t="shared" si="22"/>
        <v>否</v>
      </c>
      <c r="G307" s="67" t="str">
        <f t="shared" si="23"/>
        <v>否</v>
      </c>
    </row>
    <row r="308" ht="16" customHeight="1" spans="1:7">
      <c r="A308" s="61">
        <v>303</v>
      </c>
      <c r="B308" s="62" t="str">
        <f>Sheet1!A303</f>
        <v>广东中潮粤建筑工程有限公司</v>
      </c>
      <c r="C308" s="63"/>
      <c r="D308" s="64">
        <f>Sheet1!B303</f>
        <v>1809041.82</v>
      </c>
      <c r="E308" s="65" t="str">
        <f t="shared" si="21"/>
        <v>超上限</v>
      </c>
      <c r="F308" s="66" t="str">
        <f t="shared" si="22"/>
        <v>否</v>
      </c>
      <c r="G308" s="67" t="str">
        <f t="shared" si="23"/>
        <v>否</v>
      </c>
    </row>
    <row r="309" ht="16" customHeight="1" spans="1:7">
      <c r="A309" s="61">
        <v>304</v>
      </c>
      <c r="B309" s="62" t="str">
        <f>Sheet1!A304</f>
        <v>深圳市泽丰源建筑工程有限公司</v>
      </c>
      <c r="C309" s="63"/>
      <c r="D309" s="64">
        <f>Sheet1!B304</f>
        <v>1809032.2</v>
      </c>
      <c r="E309" s="65" t="str">
        <f t="shared" si="21"/>
        <v>超上限</v>
      </c>
      <c r="F309" s="66" t="str">
        <f t="shared" si="22"/>
        <v>否</v>
      </c>
      <c r="G309" s="67" t="str">
        <f t="shared" si="23"/>
        <v>否</v>
      </c>
    </row>
    <row r="310" ht="16" customHeight="1" spans="1:7">
      <c r="A310" s="61">
        <v>305</v>
      </c>
      <c r="B310" s="62" t="str">
        <f>Sheet1!A305</f>
        <v>安徽伟铭园林古建有限公司</v>
      </c>
      <c r="C310" s="63"/>
      <c r="D310" s="64">
        <f>Sheet1!B305</f>
        <v>1808953.55</v>
      </c>
      <c r="E310" s="65" t="str">
        <f t="shared" si="21"/>
        <v>超上限</v>
      </c>
      <c r="F310" s="66" t="str">
        <f t="shared" si="22"/>
        <v>否</v>
      </c>
      <c r="G310" s="67" t="str">
        <f t="shared" si="23"/>
        <v>否</v>
      </c>
    </row>
    <row r="311" ht="16" customHeight="1" spans="1:7">
      <c r="A311" s="61">
        <v>306</v>
      </c>
      <c r="B311" s="62" t="str">
        <f>Sheet1!A306</f>
        <v>鸿熙建设集团有限公司</v>
      </c>
      <c r="C311" s="63"/>
      <c r="D311" s="64">
        <f>Sheet1!B306</f>
        <v>1808847.56</v>
      </c>
      <c r="E311" s="65" t="str">
        <f t="shared" si="21"/>
        <v>超上限</v>
      </c>
      <c r="F311" s="66" t="str">
        <f t="shared" si="22"/>
        <v>否</v>
      </c>
      <c r="G311" s="67" t="str">
        <f t="shared" si="23"/>
        <v>否</v>
      </c>
    </row>
    <row r="312" ht="16" customHeight="1" spans="1:7">
      <c r="A312" s="61">
        <v>307</v>
      </c>
      <c r="B312" s="62" t="str">
        <f>Sheet1!A307</f>
        <v>深圳市名鹏建筑工程有限公司</v>
      </c>
      <c r="C312" s="63"/>
      <c r="D312" s="64">
        <f>Sheet1!B307</f>
        <v>1808705.49</v>
      </c>
      <c r="E312" s="65" t="str">
        <f t="shared" si="21"/>
        <v>超上限</v>
      </c>
      <c r="F312" s="66" t="str">
        <f t="shared" si="22"/>
        <v>否</v>
      </c>
      <c r="G312" s="67" t="str">
        <f t="shared" si="23"/>
        <v>否</v>
      </c>
    </row>
    <row r="313" ht="16" customHeight="1" spans="1:7">
      <c r="A313" s="61">
        <v>308</v>
      </c>
      <c r="B313" s="62" t="str">
        <f>Sheet1!A308</f>
        <v>广东裕盛达建设有限公司</v>
      </c>
      <c r="C313" s="63"/>
      <c r="D313" s="64">
        <f>Sheet1!B308</f>
        <v>1808530.59</v>
      </c>
      <c r="E313" s="65" t="str">
        <f t="shared" si="21"/>
        <v>超上限</v>
      </c>
      <c r="F313" s="66" t="str">
        <f t="shared" si="22"/>
        <v>否</v>
      </c>
      <c r="G313" s="67" t="str">
        <f t="shared" si="23"/>
        <v>否</v>
      </c>
    </row>
    <row r="314" ht="16" customHeight="1" spans="1:7">
      <c r="A314" s="61">
        <v>309</v>
      </c>
      <c r="B314" s="62" t="str">
        <f>Sheet1!A309</f>
        <v>广东广衍建设有限公司</v>
      </c>
      <c r="C314" s="63"/>
      <c r="D314" s="64">
        <f>Sheet1!B309</f>
        <v>1808436.42</v>
      </c>
      <c r="E314" s="65" t="str">
        <f t="shared" si="21"/>
        <v>超上限</v>
      </c>
      <c r="F314" s="66" t="str">
        <f t="shared" si="22"/>
        <v>否</v>
      </c>
      <c r="G314" s="67" t="str">
        <f t="shared" si="23"/>
        <v>否</v>
      </c>
    </row>
    <row r="315" ht="16" customHeight="1" spans="1:7">
      <c r="A315" s="61">
        <v>310</v>
      </c>
      <c r="B315" s="62" t="str">
        <f>Sheet1!A310</f>
        <v>广东昊晟建设工程有限公司</v>
      </c>
      <c r="C315" s="63"/>
      <c r="D315" s="64">
        <f>Sheet1!B310</f>
        <v>1808182.58</v>
      </c>
      <c r="E315" s="65" t="str">
        <f t="shared" si="21"/>
        <v>超上限</v>
      </c>
      <c r="F315" s="66" t="str">
        <f t="shared" si="22"/>
        <v>否</v>
      </c>
      <c r="G315" s="67" t="str">
        <f t="shared" si="23"/>
        <v>否</v>
      </c>
    </row>
    <row r="316" ht="16" customHeight="1" spans="1:7">
      <c r="A316" s="61">
        <v>311</v>
      </c>
      <c r="B316" s="62" t="str">
        <f>Sheet1!A311</f>
        <v>深圳建兆建设工程有限公司</v>
      </c>
      <c r="C316" s="63"/>
      <c r="D316" s="64">
        <f>Sheet1!B311</f>
        <v>1808119.33</v>
      </c>
      <c r="E316" s="65" t="str">
        <f t="shared" si="21"/>
        <v>超上限</v>
      </c>
      <c r="F316" s="66" t="str">
        <f t="shared" si="22"/>
        <v>否</v>
      </c>
      <c r="G316" s="67" t="str">
        <f t="shared" si="23"/>
        <v>否</v>
      </c>
    </row>
    <row r="317" ht="16" customHeight="1" spans="1:7">
      <c r="A317" s="61">
        <v>312</v>
      </c>
      <c r="B317" s="62" t="str">
        <f>Sheet1!A312</f>
        <v>四川中董建设工程有限公司</v>
      </c>
      <c r="C317" s="63"/>
      <c r="D317" s="64">
        <f>Sheet1!B312</f>
        <v>1807968.57</v>
      </c>
      <c r="E317" s="65" t="str">
        <f t="shared" si="21"/>
        <v>超上限</v>
      </c>
      <c r="F317" s="66" t="str">
        <f t="shared" si="22"/>
        <v>否</v>
      </c>
      <c r="G317" s="67" t="str">
        <f t="shared" si="23"/>
        <v>否</v>
      </c>
    </row>
    <row r="318" ht="16" customHeight="1" spans="1:7">
      <c r="A318" s="61">
        <v>313</v>
      </c>
      <c r="B318" s="62" t="str">
        <f>Sheet1!A313</f>
        <v>广东润天建设有限公司</v>
      </c>
      <c r="C318" s="63"/>
      <c r="D318" s="64">
        <f>Sheet1!B313</f>
        <v>1807911.56</v>
      </c>
      <c r="E318" s="65" t="str">
        <f t="shared" si="21"/>
        <v>否</v>
      </c>
      <c r="F318" s="66" t="str">
        <f t="shared" si="22"/>
        <v>否</v>
      </c>
      <c r="G318" s="67" t="str">
        <f t="shared" si="23"/>
        <v>是</v>
      </c>
    </row>
    <row r="319" ht="16" customHeight="1" spans="1:7">
      <c r="A319" s="61">
        <v>314</v>
      </c>
      <c r="B319" s="62" t="str">
        <f>Sheet1!A314</f>
        <v>广东新岳建设工程有限公司</v>
      </c>
      <c r="C319" s="63"/>
      <c r="D319" s="64">
        <f>Sheet1!B314</f>
        <v>1807877.61</v>
      </c>
      <c r="E319" s="65" t="str">
        <f t="shared" ref="E319:E382" si="24">IF(D319&lt;=$G$3,"否","超上限")</f>
        <v>否</v>
      </c>
      <c r="F319" s="66" t="str">
        <f t="shared" ref="F319:F382" si="25">IF(D319&gt;=$G$4,"否","超下限")</f>
        <v>否</v>
      </c>
      <c r="G319" s="67" t="str">
        <f t="shared" ref="G319:G382" si="26">IF(AND(E319="否",F319="否"),"是","否")</f>
        <v>是</v>
      </c>
    </row>
    <row r="320" ht="16" customHeight="1" spans="1:7">
      <c r="A320" s="61">
        <v>315</v>
      </c>
      <c r="B320" s="62" t="str">
        <f>Sheet1!A315</f>
        <v>河南潞扬建设工程有限公司</v>
      </c>
      <c r="C320" s="63"/>
      <c r="D320" s="64">
        <f>Sheet1!B315</f>
        <v>1807821.61</v>
      </c>
      <c r="E320" s="65" t="str">
        <f t="shared" si="24"/>
        <v>否</v>
      </c>
      <c r="F320" s="66" t="str">
        <f t="shared" si="25"/>
        <v>否</v>
      </c>
      <c r="G320" s="67" t="str">
        <f t="shared" si="26"/>
        <v>是</v>
      </c>
    </row>
    <row r="321" ht="16" customHeight="1" spans="1:7">
      <c r="A321" s="61">
        <v>316</v>
      </c>
      <c r="B321" s="62" t="str">
        <f>Sheet1!A316</f>
        <v>河北腾轩建筑工程有限公司</v>
      </c>
      <c r="C321" s="63"/>
      <c r="D321" s="64">
        <f>Sheet1!B316</f>
        <v>1807821.61</v>
      </c>
      <c r="E321" s="65" t="str">
        <f t="shared" si="24"/>
        <v>否</v>
      </c>
      <c r="F321" s="66" t="str">
        <f t="shared" si="25"/>
        <v>否</v>
      </c>
      <c r="G321" s="67" t="str">
        <f t="shared" si="26"/>
        <v>是</v>
      </c>
    </row>
    <row r="322" ht="16" customHeight="1" spans="1:7">
      <c r="A322" s="61">
        <v>317</v>
      </c>
      <c r="B322" s="62" t="str">
        <f>Sheet1!A317</f>
        <v>河源市恒辉路桥建设有限公司</v>
      </c>
      <c r="C322" s="63"/>
      <c r="D322" s="64">
        <f>Sheet1!B317</f>
        <v>1807821.61</v>
      </c>
      <c r="E322" s="65" t="str">
        <f t="shared" si="24"/>
        <v>否</v>
      </c>
      <c r="F322" s="66" t="str">
        <f t="shared" si="25"/>
        <v>否</v>
      </c>
      <c r="G322" s="67" t="str">
        <f t="shared" si="26"/>
        <v>是</v>
      </c>
    </row>
    <row r="323" ht="16" customHeight="1" spans="1:7">
      <c r="A323" s="61">
        <v>318</v>
      </c>
      <c r="B323" s="62" t="str">
        <f>Sheet1!A318</f>
        <v>广东溢富建设工程有限公司</v>
      </c>
      <c r="C323" s="63"/>
      <c r="D323" s="64">
        <f>Sheet1!B318</f>
        <v>1807821.61</v>
      </c>
      <c r="E323" s="65" t="str">
        <f t="shared" si="24"/>
        <v>否</v>
      </c>
      <c r="F323" s="66" t="str">
        <f t="shared" si="25"/>
        <v>否</v>
      </c>
      <c r="G323" s="67" t="str">
        <f t="shared" si="26"/>
        <v>是</v>
      </c>
    </row>
    <row r="324" ht="16" customHeight="1" spans="1:7">
      <c r="A324" s="61">
        <v>319</v>
      </c>
      <c r="B324" s="62" t="str">
        <f>Sheet1!A319</f>
        <v>天逸建设集团有限公司</v>
      </c>
      <c r="C324" s="63"/>
      <c r="D324" s="64">
        <f>Sheet1!B319</f>
        <v>1807821.61</v>
      </c>
      <c r="E324" s="65" t="str">
        <f t="shared" si="24"/>
        <v>否</v>
      </c>
      <c r="F324" s="66" t="str">
        <f t="shared" si="25"/>
        <v>否</v>
      </c>
      <c r="G324" s="67" t="str">
        <f t="shared" si="26"/>
        <v>是</v>
      </c>
    </row>
    <row r="325" ht="16" customHeight="1" spans="1:7">
      <c r="A325" s="61">
        <v>320</v>
      </c>
      <c r="B325" s="62" t="str">
        <f>Sheet1!A320</f>
        <v>广东中恒基业建设有限公司</v>
      </c>
      <c r="C325" s="63"/>
      <c r="D325" s="64">
        <f>Sheet1!B320</f>
        <v>1807821.61</v>
      </c>
      <c r="E325" s="65" t="str">
        <f t="shared" si="24"/>
        <v>否</v>
      </c>
      <c r="F325" s="66" t="str">
        <f t="shared" si="25"/>
        <v>否</v>
      </c>
      <c r="G325" s="67" t="str">
        <f t="shared" si="26"/>
        <v>是</v>
      </c>
    </row>
    <row r="326" ht="16" customHeight="1" spans="1:7">
      <c r="A326" s="61">
        <v>321</v>
      </c>
      <c r="B326" s="62" t="str">
        <f>Sheet1!A321</f>
        <v>四川江彩建设集团有限公司</v>
      </c>
      <c r="C326" s="63"/>
      <c r="D326" s="64">
        <f>Sheet1!B321</f>
        <v>1807821.61</v>
      </c>
      <c r="E326" s="65" t="str">
        <f t="shared" si="24"/>
        <v>否</v>
      </c>
      <c r="F326" s="66" t="str">
        <f t="shared" si="25"/>
        <v>否</v>
      </c>
      <c r="G326" s="67" t="str">
        <f t="shared" si="26"/>
        <v>是</v>
      </c>
    </row>
    <row r="327" ht="16" customHeight="1" spans="1:7">
      <c r="A327" s="61">
        <v>322</v>
      </c>
      <c r="B327" s="62" t="str">
        <f>Sheet1!A322</f>
        <v>东莞市水电建筑安装工程有限公司</v>
      </c>
      <c r="C327" s="63"/>
      <c r="D327" s="64">
        <f>Sheet1!B322</f>
        <v>1807821.61</v>
      </c>
      <c r="E327" s="65" t="str">
        <f t="shared" si="24"/>
        <v>否</v>
      </c>
      <c r="F327" s="66" t="str">
        <f t="shared" si="25"/>
        <v>否</v>
      </c>
      <c r="G327" s="67" t="str">
        <f t="shared" si="26"/>
        <v>是</v>
      </c>
    </row>
    <row r="328" ht="16" customHeight="1" spans="1:7">
      <c r="A328" s="61">
        <v>323</v>
      </c>
      <c r="B328" s="62" t="str">
        <f>Sheet1!A323</f>
        <v>深圳市达立建设有限公司</v>
      </c>
      <c r="C328" s="63"/>
      <c r="D328" s="64">
        <f>Sheet1!B323</f>
        <v>1807821.61</v>
      </c>
      <c r="E328" s="65" t="str">
        <f t="shared" si="24"/>
        <v>否</v>
      </c>
      <c r="F328" s="66" t="str">
        <f t="shared" si="25"/>
        <v>否</v>
      </c>
      <c r="G328" s="67" t="str">
        <f t="shared" si="26"/>
        <v>是</v>
      </c>
    </row>
    <row r="329" ht="16" customHeight="1" spans="1:7">
      <c r="A329" s="61">
        <v>324</v>
      </c>
      <c r="B329" s="62" t="str">
        <f>Sheet1!A324</f>
        <v>深圳市广富源建设工程有限公司</v>
      </c>
      <c r="C329" s="63"/>
      <c r="D329" s="64">
        <f>Sheet1!B324</f>
        <v>1807821.61</v>
      </c>
      <c r="E329" s="65" t="str">
        <f t="shared" si="24"/>
        <v>否</v>
      </c>
      <c r="F329" s="66" t="str">
        <f t="shared" si="25"/>
        <v>否</v>
      </c>
      <c r="G329" s="67" t="str">
        <f t="shared" si="26"/>
        <v>是</v>
      </c>
    </row>
    <row r="330" ht="16" customHeight="1" spans="1:7">
      <c r="A330" s="61">
        <v>325</v>
      </c>
      <c r="B330" s="62" t="str">
        <f>Sheet1!A325</f>
        <v>广东晨锐建设有限公司</v>
      </c>
      <c r="C330" s="63"/>
      <c r="D330" s="64">
        <f>Sheet1!B325</f>
        <v>1807821.61</v>
      </c>
      <c r="E330" s="65" t="str">
        <f t="shared" si="24"/>
        <v>否</v>
      </c>
      <c r="F330" s="66" t="str">
        <f t="shared" si="25"/>
        <v>否</v>
      </c>
      <c r="G330" s="67" t="str">
        <f t="shared" si="26"/>
        <v>是</v>
      </c>
    </row>
    <row r="331" ht="16" customHeight="1" spans="1:7">
      <c r="A331" s="61">
        <v>326</v>
      </c>
      <c r="B331" s="62" t="str">
        <f>Sheet1!A326</f>
        <v>东莞市益鼎建设工程有限公司</v>
      </c>
      <c r="C331" s="63"/>
      <c r="D331" s="64">
        <f>Sheet1!B326</f>
        <v>1807821.61</v>
      </c>
      <c r="E331" s="65" t="str">
        <f t="shared" si="24"/>
        <v>否</v>
      </c>
      <c r="F331" s="66" t="str">
        <f t="shared" si="25"/>
        <v>否</v>
      </c>
      <c r="G331" s="67" t="str">
        <f t="shared" si="26"/>
        <v>是</v>
      </c>
    </row>
    <row r="332" ht="16" customHeight="1" spans="1:7">
      <c r="A332" s="61">
        <v>327</v>
      </c>
      <c r="B332" s="62" t="str">
        <f>Sheet1!A327</f>
        <v>广东金乔建设集团有限公司</v>
      </c>
      <c r="C332" s="63"/>
      <c r="D332" s="64">
        <f>Sheet1!B327</f>
        <v>1807590.8</v>
      </c>
      <c r="E332" s="65" t="str">
        <f t="shared" si="24"/>
        <v>否</v>
      </c>
      <c r="F332" s="66" t="str">
        <f t="shared" si="25"/>
        <v>否</v>
      </c>
      <c r="G332" s="67" t="str">
        <f t="shared" si="26"/>
        <v>是</v>
      </c>
    </row>
    <row r="333" ht="16" customHeight="1" spans="1:7">
      <c r="A333" s="61">
        <v>328</v>
      </c>
      <c r="B333" s="62" t="str">
        <f>Sheet1!A328</f>
        <v>广东乐华建设工程有限公司</v>
      </c>
      <c r="C333" s="63"/>
      <c r="D333" s="64">
        <f>Sheet1!B328</f>
        <v>1807571.58</v>
      </c>
      <c r="E333" s="65" t="str">
        <f t="shared" si="24"/>
        <v>否</v>
      </c>
      <c r="F333" s="66" t="str">
        <f t="shared" si="25"/>
        <v>否</v>
      </c>
      <c r="G333" s="67" t="str">
        <f t="shared" si="26"/>
        <v>是</v>
      </c>
    </row>
    <row r="334" ht="16" customHeight="1" spans="1:7">
      <c r="A334" s="61">
        <v>329</v>
      </c>
      <c r="B334" s="62" t="str">
        <f>Sheet1!A329</f>
        <v>广东粤创建设有限公司</v>
      </c>
      <c r="C334" s="63"/>
      <c r="D334" s="64">
        <f>Sheet1!B329</f>
        <v>1807504.33</v>
      </c>
      <c r="E334" s="65" t="str">
        <f t="shared" si="24"/>
        <v>否</v>
      </c>
      <c r="F334" s="66" t="str">
        <f t="shared" si="25"/>
        <v>否</v>
      </c>
      <c r="G334" s="67" t="str">
        <f t="shared" si="26"/>
        <v>是</v>
      </c>
    </row>
    <row r="335" ht="16" customHeight="1" spans="1:7">
      <c r="A335" s="61">
        <v>330</v>
      </c>
      <c r="B335" s="62" t="str">
        <f>Sheet1!A330</f>
        <v>广东合盛建筑工程有限公司</v>
      </c>
      <c r="C335" s="63"/>
      <c r="D335" s="64">
        <f>Sheet1!B330</f>
        <v>1807321.74</v>
      </c>
      <c r="E335" s="65" t="str">
        <f t="shared" si="24"/>
        <v>否</v>
      </c>
      <c r="F335" s="66" t="str">
        <f t="shared" si="25"/>
        <v>否</v>
      </c>
      <c r="G335" s="67" t="str">
        <f t="shared" si="26"/>
        <v>是</v>
      </c>
    </row>
    <row r="336" ht="16" customHeight="1" spans="1:7">
      <c r="A336" s="61">
        <v>331</v>
      </c>
      <c r="B336" s="62" t="str">
        <f>Sheet1!A331</f>
        <v>福建泰烨建设有限公司</v>
      </c>
      <c r="C336" s="63"/>
      <c r="D336" s="64">
        <f>Sheet1!B331</f>
        <v>1807302.52</v>
      </c>
      <c r="E336" s="65" t="str">
        <f t="shared" si="24"/>
        <v>否</v>
      </c>
      <c r="F336" s="66" t="str">
        <f t="shared" si="25"/>
        <v>否</v>
      </c>
      <c r="G336" s="67" t="str">
        <f t="shared" si="26"/>
        <v>是</v>
      </c>
    </row>
    <row r="337" ht="16" customHeight="1" spans="1:7">
      <c r="A337" s="61">
        <v>332</v>
      </c>
      <c r="B337" s="62" t="str">
        <f>Sheet1!A332</f>
        <v>广东竣晨建设有限公司</v>
      </c>
      <c r="C337" s="63"/>
      <c r="D337" s="64">
        <f>Sheet1!B332</f>
        <v>1807296.64</v>
      </c>
      <c r="E337" s="65" t="str">
        <f t="shared" si="24"/>
        <v>否</v>
      </c>
      <c r="F337" s="66" t="str">
        <f t="shared" si="25"/>
        <v>否</v>
      </c>
      <c r="G337" s="67" t="str">
        <f t="shared" si="26"/>
        <v>是</v>
      </c>
    </row>
    <row r="338" ht="16" customHeight="1" spans="1:7">
      <c r="A338" s="61">
        <v>333</v>
      </c>
      <c r="B338" s="62" t="str">
        <f>Sheet1!A333</f>
        <v>天蓝建设有限公司</v>
      </c>
      <c r="C338" s="63"/>
      <c r="D338" s="64">
        <f>Sheet1!B333</f>
        <v>1807196.83</v>
      </c>
      <c r="E338" s="65" t="str">
        <f t="shared" si="24"/>
        <v>否</v>
      </c>
      <c r="F338" s="66" t="str">
        <f t="shared" si="25"/>
        <v>否</v>
      </c>
      <c r="G338" s="67" t="str">
        <f t="shared" si="26"/>
        <v>是</v>
      </c>
    </row>
    <row r="339" ht="16" customHeight="1" spans="1:7">
      <c r="A339" s="61">
        <v>334</v>
      </c>
      <c r="B339" s="62" t="str">
        <f>Sheet1!A334</f>
        <v>林竣建设有限公司</v>
      </c>
      <c r="C339" s="63"/>
      <c r="D339" s="64">
        <f>Sheet1!B334</f>
        <v>1807019.65</v>
      </c>
      <c r="E339" s="65" t="str">
        <f t="shared" si="24"/>
        <v>否</v>
      </c>
      <c r="F339" s="66" t="str">
        <f t="shared" si="25"/>
        <v>否</v>
      </c>
      <c r="G339" s="67" t="str">
        <f t="shared" si="26"/>
        <v>是</v>
      </c>
    </row>
    <row r="340" ht="16" customHeight="1" spans="1:7">
      <c r="A340" s="61">
        <v>335</v>
      </c>
      <c r="B340" s="62" t="str">
        <f>Sheet1!A335</f>
        <v>中耀建设（福建）有限公司</v>
      </c>
      <c r="C340" s="63"/>
      <c r="D340" s="64">
        <f>Sheet1!B335</f>
        <v>1806898.93</v>
      </c>
      <c r="E340" s="65" t="str">
        <f t="shared" si="24"/>
        <v>否</v>
      </c>
      <c r="F340" s="66" t="str">
        <f t="shared" si="25"/>
        <v>否</v>
      </c>
      <c r="G340" s="67" t="str">
        <f t="shared" si="26"/>
        <v>是</v>
      </c>
    </row>
    <row r="341" ht="16" customHeight="1" spans="1:7">
      <c r="A341" s="61">
        <v>336</v>
      </c>
      <c r="B341" s="62" t="str">
        <f>Sheet1!A336</f>
        <v>广东文泓建筑集团有限公司</v>
      </c>
      <c r="C341" s="63"/>
      <c r="D341" s="64">
        <f>Sheet1!B336</f>
        <v>1806879.71</v>
      </c>
      <c r="E341" s="65" t="str">
        <f t="shared" si="24"/>
        <v>否</v>
      </c>
      <c r="F341" s="66" t="str">
        <f t="shared" si="25"/>
        <v>否</v>
      </c>
      <c r="G341" s="67" t="str">
        <f t="shared" si="26"/>
        <v>是</v>
      </c>
    </row>
    <row r="342" ht="16" customHeight="1" spans="1:7">
      <c r="A342" s="61">
        <v>337</v>
      </c>
      <c r="B342" s="62" t="str">
        <f>Sheet1!A337</f>
        <v>广州市远源建筑工程有限公司</v>
      </c>
      <c r="C342" s="63"/>
      <c r="D342" s="64">
        <f>Sheet1!B337</f>
        <v>1806601.03</v>
      </c>
      <c r="E342" s="65" t="str">
        <f t="shared" si="24"/>
        <v>否</v>
      </c>
      <c r="F342" s="66" t="str">
        <f t="shared" si="25"/>
        <v>否</v>
      </c>
      <c r="G342" s="67" t="str">
        <f t="shared" si="26"/>
        <v>是</v>
      </c>
    </row>
    <row r="343" ht="16" customHeight="1" spans="1:7">
      <c r="A343" s="61">
        <v>338</v>
      </c>
      <c r="B343" s="62" t="str">
        <f>Sheet1!A338</f>
        <v>广东海勤建设有限公司</v>
      </c>
      <c r="C343" s="63"/>
      <c r="D343" s="64">
        <f>Sheet1!B338</f>
        <v>1806404.68</v>
      </c>
      <c r="E343" s="65" t="str">
        <f t="shared" si="24"/>
        <v>否</v>
      </c>
      <c r="F343" s="66" t="str">
        <f t="shared" si="25"/>
        <v>否</v>
      </c>
      <c r="G343" s="67" t="str">
        <f t="shared" si="26"/>
        <v>是</v>
      </c>
    </row>
    <row r="344" ht="16" customHeight="1" spans="1:7">
      <c r="A344" s="61">
        <v>339</v>
      </c>
      <c r="B344" s="62" t="str">
        <f>Sheet1!A339</f>
        <v>湖南丰泰建设工程有限公司</v>
      </c>
      <c r="C344" s="63"/>
      <c r="D344" s="64">
        <f>Sheet1!B339</f>
        <v>1806397.69</v>
      </c>
      <c r="E344" s="65" t="str">
        <f t="shared" si="24"/>
        <v>否</v>
      </c>
      <c r="F344" s="66" t="str">
        <f t="shared" si="25"/>
        <v>否</v>
      </c>
      <c r="G344" s="67" t="str">
        <f t="shared" si="26"/>
        <v>是</v>
      </c>
    </row>
    <row r="345" ht="16" customHeight="1" spans="1:7">
      <c r="A345" s="61">
        <v>340</v>
      </c>
      <c r="B345" s="62" t="str">
        <f>Sheet1!A340</f>
        <v>广东禹固建筑工程有限公司</v>
      </c>
      <c r="C345" s="63"/>
      <c r="D345" s="64">
        <f>Sheet1!B340</f>
        <v>1806293.55</v>
      </c>
      <c r="E345" s="65" t="str">
        <f t="shared" si="24"/>
        <v>否</v>
      </c>
      <c r="F345" s="66" t="str">
        <f t="shared" si="25"/>
        <v>否</v>
      </c>
      <c r="G345" s="67" t="str">
        <f t="shared" si="26"/>
        <v>是</v>
      </c>
    </row>
    <row r="346" ht="16" customHeight="1" spans="1:7">
      <c r="A346" s="61">
        <v>341</v>
      </c>
      <c r="B346" s="62" t="str">
        <f>Sheet1!A341</f>
        <v>华铨建设有限公司</v>
      </c>
      <c r="C346" s="63"/>
      <c r="D346" s="64">
        <f>Sheet1!B341</f>
        <v>1805980.7</v>
      </c>
      <c r="E346" s="65" t="str">
        <f t="shared" si="24"/>
        <v>否</v>
      </c>
      <c r="F346" s="66" t="str">
        <f t="shared" si="25"/>
        <v>否</v>
      </c>
      <c r="G346" s="67" t="str">
        <f t="shared" si="26"/>
        <v>是</v>
      </c>
    </row>
    <row r="347" ht="16" customHeight="1" spans="1:7">
      <c r="A347" s="61">
        <v>342</v>
      </c>
      <c r="B347" s="62" t="str">
        <f>Sheet1!A342</f>
        <v>深圳市鹏洁市政工程有限公司</v>
      </c>
      <c r="C347" s="63"/>
      <c r="D347" s="64">
        <f>Sheet1!B342</f>
        <v>1805980.7</v>
      </c>
      <c r="E347" s="65" t="str">
        <f t="shared" si="24"/>
        <v>否</v>
      </c>
      <c r="F347" s="66" t="str">
        <f t="shared" si="25"/>
        <v>否</v>
      </c>
      <c r="G347" s="67" t="str">
        <f t="shared" si="26"/>
        <v>是</v>
      </c>
    </row>
    <row r="348" ht="16" customHeight="1" spans="1:7">
      <c r="A348" s="61">
        <v>343</v>
      </c>
      <c r="B348" s="62" t="str">
        <f>Sheet1!A343</f>
        <v>广东汇诚建设工程有限公司</v>
      </c>
      <c r="C348" s="63"/>
      <c r="D348" s="64">
        <f>Sheet1!B343</f>
        <v>1805980.7</v>
      </c>
      <c r="E348" s="65" t="str">
        <f t="shared" si="24"/>
        <v>否</v>
      </c>
      <c r="F348" s="66" t="str">
        <f t="shared" si="25"/>
        <v>否</v>
      </c>
      <c r="G348" s="67" t="str">
        <f t="shared" si="26"/>
        <v>是</v>
      </c>
    </row>
    <row r="349" ht="16" customHeight="1" spans="1:7">
      <c r="A349" s="61">
        <v>344</v>
      </c>
      <c r="B349" s="62" t="str">
        <f>Sheet1!A344</f>
        <v>广东雅园建设有限公司</v>
      </c>
      <c r="C349" s="63"/>
      <c r="D349" s="64">
        <f>Sheet1!B344</f>
        <v>1805980.7</v>
      </c>
      <c r="E349" s="65" t="str">
        <f t="shared" si="24"/>
        <v>否</v>
      </c>
      <c r="F349" s="66" t="str">
        <f t="shared" si="25"/>
        <v>否</v>
      </c>
      <c r="G349" s="67" t="str">
        <f t="shared" si="26"/>
        <v>是</v>
      </c>
    </row>
    <row r="350" ht="16" customHeight="1" spans="1:7">
      <c r="A350" s="61">
        <v>345</v>
      </c>
      <c r="B350" s="62" t="str">
        <f>Sheet1!A345</f>
        <v>深圳市世广厦建筑工程有限公司</v>
      </c>
      <c r="C350" s="63"/>
      <c r="D350" s="64">
        <f>Sheet1!B345</f>
        <v>1805980.7</v>
      </c>
      <c r="E350" s="65" t="str">
        <f t="shared" si="24"/>
        <v>否</v>
      </c>
      <c r="F350" s="66" t="str">
        <f t="shared" si="25"/>
        <v>否</v>
      </c>
      <c r="G350" s="67" t="str">
        <f t="shared" si="26"/>
        <v>是</v>
      </c>
    </row>
    <row r="351" ht="16" customHeight="1" spans="1:7">
      <c r="A351" s="61">
        <v>346</v>
      </c>
      <c r="B351" s="62" t="str">
        <f>Sheet1!A346</f>
        <v>安徽方瑞建设工程有限公司</v>
      </c>
      <c r="C351" s="63"/>
      <c r="D351" s="64">
        <f>Sheet1!B346</f>
        <v>1805980.7</v>
      </c>
      <c r="E351" s="65" t="str">
        <f t="shared" si="24"/>
        <v>否</v>
      </c>
      <c r="F351" s="66" t="str">
        <f t="shared" si="25"/>
        <v>否</v>
      </c>
      <c r="G351" s="67" t="str">
        <f t="shared" si="26"/>
        <v>是</v>
      </c>
    </row>
    <row r="352" ht="16" customHeight="1" spans="1:7">
      <c r="A352" s="61">
        <v>347</v>
      </c>
      <c r="B352" s="62" t="str">
        <f>Sheet1!A347</f>
        <v>深圳市润泰建设工程有限公司</v>
      </c>
      <c r="C352" s="63"/>
      <c r="D352" s="64">
        <f>Sheet1!B347</f>
        <v>1805980.7</v>
      </c>
      <c r="E352" s="65" t="str">
        <f t="shared" si="24"/>
        <v>否</v>
      </c>
      <c r="F352" s="66" t="str">
        <f t="shared" si="25"/>
        <v>否</v>
      </c>
      <c r="G352" s="67" t="str">
        <f t="shared" si="26"/>
        <v>是</v>
      </c>
    </row>
    <row r="353" ht="16" customHeight="1" spans="1:7">
      <c r="A353" s="61">
        <v>348</v>
      </c>
      <c r="B353" s="62" t="str">
        <f>Sheet1!A348</f>
        <v>深圳市宏运达建筑工程有限公司</v>
      </c>
      <c r="C353" s="63"/>
      <c r="D353" s="64">
        <f>Sheet1!B348</f>
        <v>1805980.7</v>
      </c>
      <c r="E353" s="65" t="str">
        <f t="shared" si="24"/>
        <v>否</v>
      </c>
      <c r="F353" s="66" t="str">
        <f t="shared" si="25"/>
        <v>否</v>
      </c>
      <c r="G353" s="67" t="str">
        <f t="shared" si="26"/>
        <v>是</v>
      </c>
    </row>
    <row r="354" ht="16" customHeight="1" spans="1:7">
      <c r="A354" s="61">
        <v>349</v>
      </c>
      <c r="B354" s="62" t="str">
        <f>Sheet1!A349</f>
        <v>深圳市广晋建设有限公司</v>
      </c>
      <c r="C354" s="63"/>
      <c r="D354" s="64">
        <f>Sheet1!B349</f>
        <v>1805980.7</v>
      </c>
      <c r="E354" s="65" t="str">
        <f t="shared" si="24"/>
        <v>否</v>
      </c>
      <c r="F354" s="66" t="str">
        <f t="shared" si="25"/>
        <v>否</v>
      </c>
      <c r="G354" s="67" t="str">
        <f t="shared" si="26"/>
        <v>是</v>
      </c>
    </row>
    <row r="355" ht="16" customHeight="1" spans="1:7">
      <c r="A355" s="61">
        <v>350</v>
      </c>
      <c r="B355" s="62" t="str">
        <f>Sheet1!A350</f>
        <v>广东明晔建设工程有限公司</v>
      </c>
      <c r="C355" s="63"/>
      <c r="D355" s="64">
        <f>Sheet1!B350</f>
        <v>1805980.7</v>
      </c>
      <c r="E355" s="65" t="str">
        <f t="shared" si="24"/>
        <v>否</v>
      </c>
      <c r="F355" s="66" t="str">
        <f t="shared" si="25"/>
        <v>否</v>
      </c>
      <c r="G355" s="67" t="str">
        <f t="shared" si="26"/>
        <v>是</v>
      </c>
    </row>
    <row r="356" ht="16" customHeight="1" spans="1:7">
      <c r="A356" s="61">
        <v>351</v>
      </c>
      <c r="B356" s="62" t="str">
        <f>Sheet1!A351</f>
        <v>安徽环旭科技有限公司</v>
      </c>
      <c r="C356" s="63"/>
      <c r="D356" s="64">
        <f>Sheet1!B351</f>
        <v>1805980.7</v>
      </c>
      <c r="E356" s="65" t="str">
        <f t="shared" si="24"/>
        <v>否</v>
      </c>
      <c r="F356" s="66" t="str">
        <f t="shared" si="25"/>
        <v>否</v>
      </c>
      <c r="G356" s="67" t="str">
        <f t="shared" si="26"/>
        <v>是</v>
      </c>
    </row>
    <row r="357" ht="16" customHeight="1" spans="1:7">
      <c r="A357" s="61">
        <v>352</v>
      </c>
      <c r="B357" s="62" t="str">
        <f>Sheet1!A352</f>
        <v>广东高翔建设有限公司</v>
      </c>
      <c r="C357" s="63"/>
      <c r="D357" s="64">
        <f>Sheet1!B352</f>
        <v>1805980.7</v>
      </c>
      <c r="E357" s="65" t="str">
        <f t="shared" si="24"/>
        <v>否</v>
      </c>
      <c r="F357" s="66" t="str">
        <f t="shared" si="25"/>
        <v>否</v>
      </c>
      <c r="G357" s="67" t="str">
        <f t="shared" si="26"/>
        <v>是</v>
      </c>
    </row>
    <row r="358" ht="16" customHeight="1" spans="1:7">
      <c r="A358" s="61">
        <v>353</v>
      </c>
      <c r="B358" s="62" t="str">
        <f>Sheet1!A353</f>
        <v>中巨(广东)建设有限公司</v>
      </c>
      <c r="C358" s="63"/>
      <c r="D358" s="64">
        <f>Sheet1!B353</f>
        <v>1805980.26</v>
      </c>
      <c r="E358" s="65" t="str">
        <f t="shared" si="24"/>
        <v>否</v>
      </c>
      <c r="F358" s="66" t="str">
        <f t="shared" si="25"/>
        <v>否</v>
      </c>
      <c r="G358" s="67" t="str">
        <f t="shared" si="26"/>
        <v>是</v>
      </c>
    </row>
    <row r="359" ht="16" customHeight="1" spans="1:7">
      <c r="A359" s="61">
        <v>354</v>
      </c>
      <c r="B359" s="62" t="str">
        <f>Sheet1!A354</f>
        <v>安徽如路建设工程有限公司</v>
      </c>
      <c r="C359" s="63"/>
      <c r="D359" s="64">
        <f>Sheet1!B354</f>
        <v>1805678.53</v>
      </c>
      <c r="E359" s="65" t="str">
        <f t="shared" si="24"/>
        <v>否</v>
      </c>
      <c r="F359" s="66" t="str">
        <f t="shared" si="25"/>
        <v>否</v>
      </c>
      <c r="G359" s="67" t="str">
        <f t="shared" si="26"/>
        <v>是</v>
      </c>
    </row>
    <row r="360" ht="16" customHeight="1" spans="1:7">
      <c r="A360" s="61">
        <v>355</v>
      </c>
      <c r="B360" s="62" t="str">
        <f>Sheet1!A355</f>
        <v>广东兴吉建设工程有限公司</v>
      </c>
      <c r="C360" s="63"/>
      <c r="D360" s="64">
        <f>Sheet1!B355</f>
        <v>1805640.72</v>
      </c>
      <c r="E360" s="65" t="str">
        <f t="shared" si="24"/>
        <v>否</v>
      </c>
      <c r="F360" s="66" t="str">
        <f t="shared" si="25"/>
        <v>否</v>
      </c>
      <c r="G360" s="67" t="str">
        <f t="shared" si="26"/>
        <v>是</v>
      </c>
    </row>
    <row r="361" ht="16" customHeight="1" spans="1:7">
      <c r="A361" s="61">
        <v>356</v>
      </c>
      <c r="B361" s="62" t="str">
        <f>Sheet1!A356</f>
        <v>广东祥瀚建设工程有限公司</v>
      </c>
      <c r="C361" s="63"/>
      <c r="D361" s="64">
        <f>Sheet1!B356</f>
        <v>1805630.5</v>
      </c>
      <c r="E361" s="65" t="str">
        <f t="shared" si="24"/>
        <v>否</v>
      </c>
      <c r="F361" s="66" t="str">
        <f t="shared" si="25"/>
        <v>否</v>
      </c>
      <c r="G361" s="67" t="str">
        <f t="shared" si="26"/>
        <v>是</v>
      </c>
    </row>
    <row r="362" ht="16" customHeight="1" spans="1:7">
      <c r="A362" s="61">
        <v>357</v>
      </c>
      <c r="B362" s="62" t="str">
        <f>Sheet1!A357</f>
        <v>东莞市新鸿达装饰工程有限公司</v>
      </c>
      <c r="C362" s="63"/>
      <c r="D362" s="64">
        <f>Sheet1!B357</f>
        <v>1805361.44</v>
      </c>
      <c r="E362" s="65" t="str">
        <f t="shared" si="24"/>
        <v>否</v>
      </c>
      <c r="F362" s="66" t="str">
        <f t="shared" si="25"/>
        <v>否</v>
      </c>
      <c r="G362" s="67" t="str">
        <f t="shared" si="26"/>
        <v>是</v>
      </c>
    </row>
    <row r="363" ht="16" customHeight="1" spans="1:7">
      <c r="A363" s="61">
        <v>358</v>
      </c>
      <c r="B363" s="62" t="str">
        <f>Sheet1!A358</f>
        <v>安徽朝侠建筑工程有限公司</v>
      </c>
      <c r="C363" s="63"/>
      <c r="D363" s="64">
        <f>Sheet1!B358</f>
        <v>1805190.74</v>
      </c>
      <c r="E363" s="65" t="str">
        <f t="shared" si="24"/>
        <v>否</v>
      </c>
      <c r="F363" s="66" t="str">
        <f t="shared" si="25"/>
        <v>否</v>
      </c>
      <c r="G363" s="67" t="str">
        <f t="shared" si="26"/>
        <v>是</v>
      </c>
    </row>
    <row r="364" ht="16" customHeight="1" spans="1:7">
      <c r="A364" s="61">
        <v>359</v>
      </c>
      <c r="B364" s="62" t="str">
        <f>Sheet1!A359</f>
        <v>中闽大洋建设集团有限公司</v>
      </c>
      <c r="C364" s="63"/>
      <c r="D364" s="64">
        <f>Sheet1!B359</f>
        <v>1805143.74</v>
      </c>
      <c r="E364" s="65" t="str">
        <f t="shared" si="24"/>
        <v>否</v>
      </c>
      <c r="F364" s="66" t="str">
        <f t="shared" si="25"/>
        <v>否</v>
      </c>
      <c r="G364" s="67" t="str">
        <f t="shared" si="26"/>
        <v>是</v>
      </c>
    </row>
    <row r="365" ht="16" customHeight="1" spans="1:7">
      <c r="A365" s="61">
        <v>360</v>
      </c>
      <c r="B365" s="62" t="str">
        <f>Sheet1!A360</f>
        <v>深圳市泓创智造建设科技集团有限公司</v>
      </c>
      <c r="C365" s="63"/>
      <c r="D365" s="64">
        <f>Sheet1!B360</f>
        <v>1805063.56</v>
      </c>
      <c r="E365" s="65" t="str">
        <f t="shared" si="24"/>
        <v>否</v>
      </c>
      <c r="F365" s="66" t="str">
        <f t="shared" si="25"/>
        <v>否</v>
      </c>
      <c r="G365" s="67" t="str">
        <f t="shared" si="26"/>
        <v>是</v>
      </c>
    </row>
    <row r="366" ht="16" customHeight="1" spans="1:7">
      <c r="A366" s="61">
        <v>361</v>
      </c>
      <c r="B366" s="62" t="str">
        <f>Sheet1!A361</f>
        <v>广东万昌建设工程有限公司</v>
      </c>
      <c r="C366" s="63"/>
      <c r="D366" s="64">
        <f>Sheet1!B361</f>
        <v>1805015.5</v>
      </c>
      <c r="E366" s="65" t="str">
        <f t="shared" si="24"/>
        <v>否</v>
      </c>
      <c r="F366" s="66" t="str">
        <f t="shared" si="25"/>
        <v>否</v>
      </c>
      <c r="G366" s="67" t="str">
        <f t="shared" si="26"/>
        <v>是</v>
      </c>
    </row>
    <row r="367" ht="16" customHeight="1" spans="1:7">
      <c r="A367" s="61">
        <v>362</v>
      </c>
      <c r="B367" s="62" t="str">
        <f>Sheet1!A362</f>
        <v>广东碧磊建筑工程有限公司</v>
      </c>
      <c r="C367" s="63"/>
      <c r="D367" s="64">
        <f>Sheet1!B362</f>
        <v>1804931.75</v>
      </c>
      <c r="E367" s="65" t="str">
        <f t="shared" si="24"/>
        <v>否</v>
      </c>
      <c r="F367" s="66" t="str">
        <f t="shared" si="25"/>
        <v>否</v>
      </c>
      <c r="G367" s="67" t="str">
        <f t="shared" si="26"/>
        <v>是</v>
      </c>
    </row>
    <row r="368" ht="16" customHeight="1" spans="1:7">
      <c r="A368" s="61">
        <v>363</v>
      </c>
      <c r="B368" s="62" t="str">
        <f>Sheet1!A363</f>
        <v>广东天恒工程有限公司</v>
      </c>
      <c r="C368" s="63"/>
      <c r="D368" s="64">
        <f>Sheet1!B363</f>
        <v>1804756.06</v>
      </c>
      <c r="E368" s="65" t="str">
        <f t="shared" si="24"/>
        <v>否</v>
      </c>
      <c r="F368" s="66" t="str">
        <f t="shared" si="25"/>
        <v>否</v>
      </c>
      <c r="G368" s="67" t="str">
        <f t="shared" si="26"/>
        <v>是</v>
      </c>
    </row>
    <row r="369" ht="16" customHeight="1" spans="1:7">
      <c r="A369" s="61">
        <v>364</v>
      </c>
      <c r="B369" s="62" t="str">
        <f>Sheet1!A364</f>
        <v>广东金雨德建设工程有限公司</v>
      </c>
      <c r="C369" s="63"/>
      <c r="D369" s="64">
        <f>Sheet1!B364</f>
        <v>1804548.88</v>
      </c>
      <c r="E369" s="65" t="str">
        <f t="shared" si="24"/>
        <v>否</v>
      </c>
      <c r="F369" s="66" t="str">
        <f t="shared" si="25"/>
        <v>否</v>
      </c>
      <c r="G369" s="67" t="str">
        <f t="shared" si="26"/>
        <v>是</v>
      </c>
    </row>
    <row r="370" ht="16" customHeight="1" spans="1:7">
      <c r="A370" s="61">
        <v>365</v>
      </c>
      <c r="B370" s="62" t="str">
        <f>Sheet1!A365</f>
        <v>昊航建工集团有限公司</v>
      </c>
      <c r="C370" s="63"/>
      <c r="D370" s="64">
        <f>Sheet1!B365</f>
        <v>1804448.56</v>
      </c>
      <c r="E370" s="65" t="str">
        <f t="shared" si="24"/>
        <v>否</v>
      </c>
      <c r="F370" s="66" t="str">
        <f t="shared" si="25"/>
        <v>否</v>
      </c>
      <c r="G370" s="67" t="str">
        <f t="shared" si="26"/>
        <v>是</v>
      </c>
    </row>
    <row r="371" ht="16" customHeight="1" spans="1:7">
      <c r="A371" s="61">
        <v>366</v>
      </c>
      <c r="B371" s="62" t="str">
        <f>Sheet1!A366</f>
        <v>广东光亮建设工程有限公司</v>
      </c>
      <c r="C371" s="63"/>
      <c r="D371" s="64">
        <f>Sheet1!B366</f>
        <v>1804443</v>
      </c>
      <c r="E371" s="65" t="str">
        <f t="shared" si="24"/>
        <v>否</v>
      </c>
      <c r="F371" s="66" t="str">
        <f t="shared" si="25"/>
        <v>否</v>
      </c>
      <c r="G371" s="67" t="str">
        <f t="shared" si="26"/>
        <v>是</v>
      </c>
    </row>
    <row r="372" ht="16" customHeight="1" spans="1:7">
      <c r="A372" s="61">
        <v>367</v>
      </c>
      <c r="B372" s="62" t="str">
        <f>Sheet1!A367</f>
        <v>广东鑫筑建设工程有限公司</v>
      </c>
      <c r="C372" s="63"/>
      <c r="D372" s="64">
        <f>Sheet1!B367</f>
        <v>1804378.31</v>
      </c>
      <c r="E372" s="65" t="str">
        <f t="shared" si="24"/>
        <v>否</v>
      </c>
      <c r="F372" s="66" t="str">
        <f t="shared" si="25"/>
        <v>否</v>
      </c>
      <c r="G372" s="67" t="str">
        <f t="shared" si="26"/>
        <v>是</v>
      </c>
    </row>
    <row r="373" ht="16" customHeight="1" spans="1:7">
      <c r="A373" s="61">
        <v>368</v>
      </c>
      <c r="B373" s="62" t="str">
        <f>Sheet1!A368</f>
        <v>广东捷乐建筑工程有限公司</v>
      </c>
      <c r="C373" s="63"/>
      <c r="D373" s="64">
        <f>Sheet1!B368</f>
        <v>1804229.46</v>
      </c>
      <c r="E373" s="65" t="str">
        <f t="shared" si="24"/>
        <v>否</v>
      </c>
      <c r="F373" s="66" t="str">
        <f t="shared" si="25"/>
        <v>否</v>
      </c>
      <c r="G373" s="67" t="str">
        <f t="shared" si="26"/>
        <v>是</v>
      </c>
    </row>
    <row r="374" ht="16" customHeight="1" spans="1:7">
      <c r="A374" s="61">
        <v>369</v>
      </c>
      <c r="B374" s="62" t="str">
        <f>Sheet1!A369</f>
        <v>广东上谷建设工程有限公司</v>
      </c>
      <c r="C374" s="63"/>
      <c r="D374" s="64">
        <f>Sheet1!B369</f>
        <v>1804215.09</v>
      </c>
      <c r="E374" s="65" t="str">
        <f t="shared" si="24"/>
        <v>否</v>
      </c>
      <c r="F374" s="66" t="str">
        <f t="shared" si="25"/>
        <v>否</v>
      </c>
      <c r="G374" s="67" t="str">
        <f t="shared" si="26"/>
        <v>是</v>
      </c>
    </row>
    <row r="375" ht="16" customHeight="1" spans="1:7">
      <c r="A375" s="61">
        <v>370</v>
      </c>
      <c r="B375" s="62" t="str">
        <f>Sheet1!A370</f>
        <v>广东东照建设有限公司</v>
      </c>
      <c r="C375" s="63"/>
      <c r="D375" s="64">
        <f>Sheet1!B370</f>
        <v>1804209.46</v>
      </c>
      <c r="E375" s="65" t="str">
        <f t="shared" si="24"/>
        <v>否</v>
      </c>
      <c r="F375" s="66" t="str">
        <f t="shared" si="25"/>
        <v>否</v>
      </c>
      <c r="G375" s="67" t="str">
        <f t="shared" si="26"/>
        <v>是</v>
      </c>
    </row>
    <row r="376" ht="16" customHeight="1" spans="1:7">
      <c r="A376" s="61">
        <v>371</v>
      </c>
      <c r="B376" s="62" t="str">
        <f>Sheet1!A371</f>
        <v>广东广茂建设工程有限公司</v>
      </c>
      <c r="C376" s="63"/>
      <c r="D376" s="64">
        <f>Sheet1!B371</f>
        <v>1804205.16</v>
      </c>
      <c r="E376" s="65" t="str">
        <f t="shared" si="24"/>
        <v>否</v>
      </c>
      <c r="F376" s="66" t="str">
        <f t="shared" si="25"/>
        <v>否</v>
      </c>
      <c r="G376" s="67" t="str">
        <f t="shared" si="26"/>
        <v>是</v>
      </c>
    </row>
    <row r="377" ht="16" customHeight="1" spans="1:7">
      <c r="A377" s="61">
        <v>372</v>
      </c>
      <c r="B377" s="62" t="str">
        <f>Sheet1!A372</f>
        <v>广东尚洋建设有限公司</v>
      </c>
      <c r="C377" s="63"/>
      <c r="D377" s="64">
        <f>Sheet1!B372</f>
        <v>1804202.61</v>
      </c>
      <c r="E377" s="65" t="str">
        <f t="shared" si="24"/>
        <v>否</v>
      </c>
      <c r="F377" s="66" t="str">
        <f t="shared" si="25"/>
        <v>否</v>
      </c>
      <c r="G377" s="67" t="str">
        <f t="shared" si="26"/>
        <v>是</v>
      </c>
    </row>
    <row r="378" ht="16" customHeight="1" spans="1:7">
      <c r="A378" s="61">
        <v>373</v>
      </c>
      <c r="B378" s="62" t="str">
        <f>Sheet1!A373</f>
        <v>广州弘兴德建设工程有限公司</v>
      </c>
      <c r="C378" s="63"/>
      <c r="D378" s="64">
        <f>Sheet1!B373</f>
        <v>1804138.8</v>
      </c>
      <c r="E378" s="65" t="str">
        <f t="shared" si="24"/>
        <v>否</v>
      </c>
      <c r="F378" s="66" t="str">
        <f t="shared" si="25"/>
        <v>否</v>
      </c>
      <c r="G378" s="67" t="str">
        <f t="shared" si="26"/>
        <v>是</v>
      </c>
    </row>
    <row r="379" ht="16" customHeight="1" spans="1:7">
      <c r="A379" s="61">
        <v>374</v>
      </c>
      <c r="B379" s="62" t="str">
        <f>Sheet1!A374</f>
        <v>深圳市盛亮建设工程有限公司</v>
      </c>
      <c r="C379" s="63"/>
      <c r="D379" s="64">
        <f>Sheet1!B374</f>
        <v>1804138.79</v>
      </c>
      <c r="E379" s="65" t="str">
        <f t="shared" si="24"/>
        <v>否</v>
      </c>
      <c r="F379" s="66" t="str">
        <f t="shared" si="25"/>
        <v>否</v>
      </c>
      <c r="G379" s="67" t="str">
        <f t="shared" si="26"/>
        <v>是</v>
      </c>
    </row>
    <row r="380" ht="16" customHeight="1" spans="1:7">
      <c r="A380" s="61">
        <v>375</v>
      </c>
      <c r="B380" s="62" t="str">
        <f>Sheet1!A375</f>
        <v>广东九鹰建设有限公司</v>
      </c>
      <c r="C380" s="63"/>
      <c r="D380" s="64">
        <f>Sheet1!B375</f>
        <v>1804138.79</v>
      </c>
      <c r="E380" s="65" t="str">
        <f t="shared" si="24"/>
        <v>否</v>
      </c>
      <c r="F380" s="66" t="str">
        <f t="shared" si="25"/>
        <v>否</v>
      </c>
      <c r="G380" s="67" t="str">
        <f t="shared" si="26"/>
        <v>是</v>
      </c>
    </row>
    <row r="381" ht="16" customHeight="1" spans="1:7">
      <c r="A381" s="61">
        <v>376</v>
      </c>
      <c r="B381" s="62" t="str">
        <f>Sheet1!A376</f>
        <v>东莞市鼎尚建设工程有限公司</v>
      </c>
      <c r="C381" s="63"/>
      <c r="D381" s="64">
        <f>Sheet1!B376</f>
        <v>1804138.79</v>
      </c>
      <c r="E381" s="65" t="str">
        <f t="shared" si="24"/>
        <v>否</v>
      </c>
      <c r="F381" s="66" t="str">
        <f t="shared" si="25"/>
        <v>否</v>
      </c>
      <c r="G381" s="67" t="str">
        <f t="shared" si="26"/>
        <v>是</v>
      </c>
    </row>
    <row r="382" ht="16" customHeight="1" spans="1:7">
      <c r="A382" s="61">
        <v>377</v>
      </c>
      <c r="B382" s="62" t="str">
        <f>Sheet1!A377</f>
        <v>深圳创昇建设实业有限公司</v>
      </c>
      <c r="C382" s="63"/>
      <c r="D382" s="64">
        <f>Sheet1!B377</f>
        <v>1804138.79</v>
      </c>
      <c r="E382" s="65" t="str">
        <f t="shared" si="24"/>
        <v>否</v>
      </c>
      <c r="F382" s="66" t="str">
        <f t="shared" si="25"/>
        <v>否</v>
      </c>
      <c r="G382" s="67" t="str">
        <f t="shared" si="26"/>
        <v>是</v>
      </c>
    </row>
    <row r="383" ht="16" customHeight="1" spans="1:7">
      <c r="A383" s="61">
        <v>378</v>
      </c>
      <c r="B383" s="62" t="str">
        <f>Sheet1!A378</f>
        <v>广东众班建设有限公司</v>
      </c>
      <c r="C383" s="63"/>
      <c r="D383" s="64">
        <f>Sheet1!B378</f>
        <v>1804138.79</v>
      </c>
      <c r="E383" s="65" t="str">
        <f t="shared" ref="E383:E446" si="27">IF(D383&lt;=$G$3,"否","超上限")</f>
        <v>否</v>
      </c>
      <c r="F383" s="66" t="str">
        <f t="shared" ref="F383:F446" si="28">IF(D383&gt;=$G$4,"否","超下限")</f>
        <v>否</v>
      </c>
      <c r="G383" s="67" t="str">
        <f t="shared" ref="G383:G446" si="29">IF(AND(E383="否",F383="否"),"是","否")</f>
        <v>是</v>
      </c>
    </row>
    <row r="384" ht="16" customHeight="1" spans="1:7">
      <c r="A384" s="61">
        <v>379</v>
      </c>
      <c r="B384" s="62" t="str">
        <f>Sheet1!A379</f>
        <v>广东嘉宸建筑有限公司</v>
      </c>
      <c r="C384" s="63"/>
      <c r="D384" s="64">
        <f>Sheet1!B379</f>
        <v>1804138.79</v>
      </c>
      <c r="E384" s="65" t="str">
        <f t="shared" si="27"/>
        <v>否</v>
      </c>
      <c r="F384" s="66" t="str">
        <f t="shared" si="28"/>
        <v>否</v>
      </c>
      <c r="G384" s="67" t="str">
        <f t="shared" si="29"/>
        <v>是</v>
      </c>
    </row>
    <row r="385" ht="16" customHeight="1" spans="1:7">
      <c r="A385" s="61">
        <v>380</v>
      </c>
      <c r="B385" s="62" t="str">
        <f>Sheet1!A380</f>
        <v>深圳市晋安建设工程有限公司</v>
      </c>
      <c r="C385" s="63"/>
      <c r="D385" s="64">
        <f>Sheet1!B380</f>
        <v>1804138.79</v>
      </c>
      <c r="E385" s="65" t="str">
        <f t="shared" si="27"/>
        <v>否</v>
      </c>
      <c r="F385" s="66" t="str">
        <f t="shared" si="28"/>
        <v>否</v>
      </c>
      <c r="G385" s="67" t="str">
        <f t="shared" si="29"/>
        <v>是</v>
      </c>
    </row>
    <row r="386" ht="16" customHeight="1" spans="1:7">
      <c r="A386" s="61">
        <v>381</v>
      </c>
      <c r="B386" s="62" t="str">
        <f>Sheet1!A381</f>
        <v>鸿茂建设集团有限公司</v>
      </c>
      <c r="C386" s="63"/>
      <c r="D386" s="64">
        <f>Sheet1!B381</f>
        <v>1804138.79</v>
      </c>
      <c r="E386" s="65" t="str">
        <f t="shared" si="27"/>
        <v>否</v>
      </c>
      <c r="F386" s="66" t="str">
        <f t="shared" si="28"/>
        <v>否</v>
      </c>
      <c r="G386" s="67" t="str">
        <f t="shared" si="29"/>
        <v>是</v>
      </c>
    </row>
    <row r="387" ht="16" customHeight="1" spans="1:7">
      <c r="A387" s="61">
        <v>382</v>
      </c>
      <c r="B387" s="62" t="str">
        <f>Sheet1!A382</f>
        <v>深圳市名胜建设有限公司</v>
      </c>
      <c r="C387" s="63"/>
      <c r="D387" s="64">
        <f>Sheet1!B382</f>
        <v>1804138.79</v>
      </c>
      <c r="E387" s="65" t="str">
        <f t="shared" si="27"/>
        <v>否</v>
      </c>
      <c r="F387" s="66" t="str">
        <f t="shared" si="28"/>
        <v>否</v>
      </c>
      <c r="G387" s="67" t="str">
        <f t="shared" si="29"/>
        <v>是</v>
      </c>
    </row>
    <row r="388" ht="16" customHeight="1" spans="1:7">
      <c r="A388" s="61">
        <v>383</v>
      </c>
      <c r="B388" s="62" t="str">
        <f>Sheet1!A383</f>
        <v>河源市五方建设工程有限公司</v>
      </c>
      <c r="C388" s="63"/>
      <c r="D388" s="64">
        <f>Sheet1!B383</f>
        <v>1804138.79</v>
      </c>
      <c r="E388" s="65" t="str">
        <f t="shared" si="27"/>
        <v>否</v>
      </c>
      <c r="F388" s="66" t="str">
        <f t="shared" si="28"/>
        <v>否</v>
      </c>
      <c r="G388" s="67" t="str">
        <f t="shared" si="29"/>
        <v>是</v>
      </c>
    </row>
    <row r="389" ht="16" customHeight="1" spans="1:7">
      <c r="A389" s="61">
        <v>384</v>
      </c>
      <c r="B389" s="62" t="str">
        <f>Sheet1!A384</f>
        <v>深圳市中深集信建设有限公司</v>
      </c>
      <c r="C389" s="63"/>
      <c r="D389" s="64">
        <f>Sheet1!B384</f>
        <v>1804138.79</v>
      </c>
      <c r="E389" s="65" t="str">
        <f t="shared" si="27"/>
        <v>否</v>
      </c>
      <c r="F389" s="66" t="str">
        <f t="shared" si="28"/>
        <v>否</v>
      </c>
      <c r="G389" s="67" t="str">
        <f t="shared" si="29"/>
        <v>是</v>
      </c>
    </row>
    <row r="390" ht="16" customHeight="1" spans="1:7">
      <c r="A390" s="61">
        <v>385</v>
      </c>
      <c r="B390" s="62" t="str">
        <f>Sheet1!A385</f>
        <v>深圳市榕大建设工程有限公司</v>
      </c>
      <c r="C390" s="63"/>
      <c r="D390" s="64">
        <f>Sheet1!B385</f>
        <v>1804138.79</v>
      </c>
      <c r="E390" s="65" t="str">
        <f t="shared" si="27"/>
        <v>否</v>
      </c>
      <c r="F390" s="66" t="str">
        <f t="shared" si="28"/>
        <v>否</v>
      </c>
      <c r="G390" s="67" t="str">
        <f t="shared" si="29"/>
        <v>是</v>
      </c>
    </row>
    <row r="391" ht="16" customHeight="1" spans="1:7">
      <c r="A391" s="61">
        <v>386</v>
      </c>
      <c r="B391" s="62" t="str">
        <f>Sheet1!A386</f>
        <v>广东基宏建设工程有限公司</v>
      </c>
      <c r="C391" s="63"/>
      <c r="D391" s="64">
        <f>Sheet1!B386</f>
        <v>1804111.11</v>
      </c>
      <c r="E391" s="65" t="str">
        <f t="shared" si="27"/>
        <v>否</v>
      </c>
      <c r="F391" s="66" t="str">
        <f t="shared" si="28"/>
        <v>否</v>
      </c>
      <c r="G391" s="67" t="str">
        <f t="shared" si="29"/>
        <v>是</v>
      </c>
    </row>
    <row r="392" ht="16" customHeight="1" spans="1:7">
      <c r="A392" s="61">
        <v>387</v>
      </c>
      <c r="B392" s="62" t="str">
        <f>Sheet1!A387</f>
        <v>广东领军建筑工程有限公司</v>
      </c>
      <c r="C392" s="63"/>
      <c r="D392" s="64">
        <f>Sheet1!B387</f>
        <v>1803854.81</v>
      </c>
      <c r="E392" s="65" t="str">
        <f t="shared" si="27"/>
        <v>否</v>
      </c>
      <c r="F392" s="66" t="str">
        <f t="shared" si="28"/>
        <v>否</v>
      </c>
      <c r="G392" s="67" t="str">
        <f t="shared" si="29"/>
        <v>是</v>
      </c>
    </row>
    <row r="393" ht="16" customHeight="1" spans="1:7">
      <c r="A393" s="61">
        <v>388</v>
      </c>
      <c r="B393" s="62" t="str">
        <f>Sheet1!A388</f>
        <v>东莞市诚信建筑工程有限公司</v>
      </c>
      <c r="C393" s="63"/>
      <c r="D393" s="64">
        <f>Sheet1!B388</f>
        <v>1803602.94</v>
      </c>
      <c r="E393" s="65" t="str">
        <f t="shared" si="27"/>
        <v>否</v>
      </c>
      <c r="F393" s="66" t="str">
        <f t="shared" si="28"/>
        <v>否</v>
      </c>
      <c r="G393" s="67" t="str">
        <f t="shared" si="29"/>
        <v>是</v>
      </c>
    </row>
    <row r="394" ht="16" customHeight="1" spans="1:7">
      <c r="A394" s="61">
        <v>389</v>
      </c>
      <c r="B394" s="62" t="str">
        <f>Sheet1!A389</f>
        <v>深圳市卓航装饰工程有限公司</v>
      </c>
      <c r="C394" s="63"/>
      <c r="D394" s="64">
        <f>Sheet1!B389</f>
        <v>1803545.28</v>
      </c>
      <c r="E394" s="65" t="str">
        <f t="shared" si="27"/>
        <v>否</v>
      </c>
      <c r="F394" s="66" t="str">
        <f t="shared" si="28"/>
        <v>否</v>
      </c>
      <c r="G394" s="67" t="str">
        <f t="shared" si="29"/>
        <v>是</v>
      </c>
    </row>
    <row r="395" ht="16" customHeight="1" spans="1:7">
      <c r="A395" s="61">
        <v>390</v>
      </c>
      <c r="B395" s="62" t="str">
        <f>Sheet1!A390</f>
        <v>广东华盛源建设有限公司</v>
      </c>
      <c r="C395" s="63"/>
      <c r="D395" s="64">
        <f>Sheet1!B390</f>
        <v>1803458.83</v>
      </c>
      <c r="E395" s="65" t="str">
        <f t="shared" si="27"/>
        <v>否</v>
      </c>
      <c r="F395" s="66" t="str">
        <f t="shared" si="28"/>
        <v>否</v>
      </c>
      <c r="G395" s="67" t="str">
        <f t="shared" si="29"/>
        <v>是</v>
      </c>
    </row>
    <row r="396" ht="16" customHeight="1" spans="1:7">
      <c r="A396" s="61">
        <v>391</v>
      </c>
      <c r="B396" s="62" t="str">
        <f>Sheet1!A391</f>
        <v>深圳市粤城建设工程有限公司</v>
      </c>
      <c r="C396" s="63"/>
      <c r="D396" s="64">
        <f>Sheet1!B391</f>
        <v>1803360.83</v>
      </c>
      <c r="E396" s="65" t="str">
        <f t="shared" si="27"/>
        <v>否</v>
      </c>
      <c r="F396" s="66" t="str">
        <f t="shared" si="28"/>
        <v>否</v>
      </c>
      <c r="G396" s="67" t="str">
        <f t="shared" si="29"/>
        <v>是</v>
      </c>
    </row>
    <row r="397" ht="16" customHeight="1" spans="1:7">
      <c r="A397" s="61">
        <v>392</v>
      </c>
      <c r="B397" s="62" t="str">
        <f>Sheet1!A392</f>
        <v>广东万塔建设工程有限公司</v>
      </c>
      <c r="C397" s="63"/>
      <c r="D397" s="64">
        <f>Sheet1!B392</f>
        <v>1803218.57</v>
      </c>
      <c r="E397" s="65" t="str">
        <f t="shared" si="27"/>
        <v>否</v>
      </c>
      <c r="F397" s="66" t="str">
        <f t="shared" si="28"/>
        <v>否</v>
      </c>
      <c r="G397" s="67" t="str">
        <f t="shared" si="29"/>
        <v>是</v>
      </c>
    </row>
    <row r="398" ht="16" customHeight="1" spans="1:7">
      <c r="A398" s="61">
        <v>393</v>
      </c>
      <c r="B398" s="62" t="str">
        <f>Sheet1!A393</f>
        <v>厦门安能建设有限公司</v>
      </c>
      <c r="C398" s="63"/>
      <c r="D398" s="64">
        <f>Sheet1!B393</f>
        <v>1802997.55</v>
      </c>
      <c r="E398" s="65" t="str">
        <f t="shared" si="27"/>
        <v>否</v>
      </c>
      <c r="F398" s="66" t="str">
        <f t="shared" si="28"/>
        <v>否</v>
      </c>
      <c r="G398" s="67" t="str">
        <f t="shared" si="29"/>
        <v>是</v>
      </c>
    </row>
    <row r="399" ht="16" customHeight="1" spans="1:7">
      <c r="A399" s="61">
        <v>394</v>
      </c>
      <c r="B399" s="62" t="str">
        <f>Sheet1!A394</f>
        <v>广东灿佳建设工程有限公司</v>
      </c>
      <c r="C399" s="63"/>
      <c r="D399" s="64">
        <f>Sheet1!B394</f>
        <v>1802920.67</v>
      </c>
      <c r="E399" s="65" t="str">
        <f t="shared" si="27"/>
        <v>否</v>
      </c>
      <c r="F399" s="66" t="str">
        <f t="shared" si="28"/>
        <v>否</v>
      </c>
      <c r="G399" s="67" t="str">
        <f t="shared" si="29"/>
        <v>是</v>
      </c>
    </row>
    <row r="400" ht="16" customHeight="1" spans="1:7">
      <c r="A400" s="61">
        <v>395</v>
      </c>
      <c r="B400" s="62" t="str">
        <f>Sheet1!A395</f>
        <v>广东荣潮拓展建设有限公司</v>
      </c>
      <c r="C400" s="63"/>
      <c r="D400" s="64">
        <f>Sheet1!B395</f>
        <v>1802565.87</v>
      </c>
      <c r="E400" s="65" t="str">
        <f t="shared" si="27"/>
        <v>否</v>
      </c>
      <c r="F400" s="66" t="str">
        <f t="shared" si="28"/>
        <v>否</v>
      </c>
      <c r="G400" s="67" t="str">
        <f t="shared" si="29"/>
        <v>是</v>
      </c>
    </row>
    <row r="401" ht="16" customHeight="1" spans="1:7">
      <c r="A401" s="61">
        <v>396</v>
      </c>
      <c r="B401" s="62" t="str">
        <f>Sheet1!A396</f>
        <v>四川创瑞佳建设工程有限公司</v>
      </c>
      <c r="C401" s="63"/>
      <c r="D401" s="64">
        <f>Sheet1!B396</f>
        <v>1802500.84</v>
      </c>
      <c r="E401" s="65" t="str">
        <f t="shared" si="27"/>
        <v>否</v>
      </c>
      <c r="F401" s="66" t="str">
        <f t="shared" si="28"/>
        <v>否</v>
      </c>
      <c r="G401" s="67" t="str">
        <f t="shared" si="29"/>
        <v>是</v>
      </c>
    </row>
    <row r="402" ht="16" customHeight="1" spans="1:7">
      <c r="A402" s="61">
        <v>397</v>
      </c>
      <c r="B402" s="62" t="str">
        <f>Sheet1!A397</f>
        <v>深圳市众基建设发展有限公司</v>
      </c>
      <c r="C402" s="63"/>
      <c r="D402" s="64">
        <f>Sheet1!B397</f>
        <v>1802420.99</v>
      </c>
      <c r="E402" s="65" t="str">
        <f t="shared" si="27"/>
        <v>否</v>
      </c>
      <c r="F402" s="66" t="str">
        <f t="shared" si="28"/>
        <v>否</v>
      </c>
      <c r="G402" s="67" t="str">
        <f t="shared" si="29"/>
        <v>是</v>
      </c>
    </row>
    <row r="403" ht="16" customHeight="1" spans="1:7">
      <c r="A403" s="61">
        <v>398</v>
      </c>
      <c r="B403" s="62" t="str">
        <f>Sheet1!A398</f>
        <v>湖南省直建筑安装工程有限公司</v>
      </c>
      <c r="C403" s="63"/>
      <c r="D403" s="64">
        <f>Sheet1!B398</f>
        <v>1802409.88</v>
      </c>
      <c r="E403" s="65" t="str">
        <f t="shared" si="27"/>
        <v>否</v>
      </c>
      <c r="F403" s="66" t="str">
        <f t="shared" si="28"/>
        <v>否</v>
      </c>
      <c r="G403" s="67" t="str">
        <f t="shared" si="29"/>
        <v>是</v>
      </c>
    </row>
    <row r="404" ht="16" customHeight="1" spans="1:7">
      <c r="A404" s="61">
        <v>399</v>
      </c>
      <c r="B404" s="62" t="str">
        <f>Sheet1!A399</f>
        <v>广东弘元建设工程有限公司</v>
      </c>
      <c r="C404" s="63"/>
      <c r="D404" s="64">
        <f>Sheet1!B399</f>
        <v>1802366.88</v>
      </c>
      <c r="E404" s="65" t="str">
        <f t="shared" si="27"/>
        <v>否</v>
      </c>
      <c r="F404" s="66" t="str">
        <f t="shared" si="28"/>
        <v>否</v>
      </c>
      <c r="G404" s="67" t="str">
        <f t="shared" si="29"/>
        <v>是</v>
      </c>
    </row>
    <row r="405" ht="16" customHeight="1" spans="1:7">
      <c r="A405" s="61">
        <v>400</v>
      </c>
      <c r="B405" s="62" t="str">
        <f>Sheet1!A400</f>
        <v>福建万豪骏汇建设工程有限公司</v>
      </c>
      <c r="C405" s="63"/>
      <c r="D405" s="64">
        <f>Sheet1!B400</f>
        <v>1802297.89</v>
      </c>
      <c r="E405" s="65" t="str">
        <f t="shared" si="27"/>
        <v>否</v>
      </c>
      <c r="F405" s="66" t="str">
        <f t="shared" si="28"/>
        <v>否</v>
      </c>
      <c r="G405" s="67" t="str">
        <f t="shared" si="29"/>
        <v>是</v>
      </c>
    </row>
    <row r="406" ht="16" customHeight="1" spans="1:7">
      <c r="A406" s="61">
        <v>401</v>
      </c>
      <c r="B406" s="62" t="str">
        <f>Sheet1!A401</f>
        <v>广东五州建设工程有限公司</v>
      </c>
      <c r="C406" s="63"/>
      <c r="D406" s="64">
        <f>Sheet1!B401</f>
        <v>1802297.89</v>
      </c>
      <c r="E406" s="65" t="str">
        <f t="shared" si="27"/>
        <v>否</v>
      </c>
      <c r="F406" s="66" t="str">
        <f t="shared" si="28"/>
        <v>否</v>
      </c>
      <c r="G406" s="67" t="str">
        <f t="shared" si="29"/>
        <v>是</v>
      </c>
    </row>
    <row r="407" ht="16" customHeight="1" spans="1:7">
      <c r="A407" s="61">
        <v>402</v>
      </c>
      <c r="B407" s="62" t="str">
        <f>Sheet1!A402</f>
        <v>中山市兴建建设有限公司</v>
      </c>
      <c r="C407" s="63"/>
      <c r="D407" s="64">
        <f>Sheet1!B402</f>
        <v>1802297.89</v>
      </c>
      <c r="E407" s="65" t="str">
        <f t="shared" si="27"/>
        <v>否</v>
      </c>
      <c r="F407" s="66" t="str">
        <f t="shared" si="28"/>
        <v>否</v>
      </c>
      <c r="G407" s="67" t="str">
        <f t="shared" si="29"/>
        <v>是</v>
      </c>
    </row>
    <row r="408" ht="16" customHeight="1" spans="1:7">
      <c r="A408" s="61">
        <v>403</v>
      </c>
      <c r="B408" s="62" t="str">
        <f>Sheet1!A403</f>
        <v>广东烽煌建设工程有限公司</v>
      </c>
      <c r="C408" s="63"/>
      <c r="D408" s="64">
        <f>Sheet1!B403</f>
        <v>1802297.89</v>
      </c>
      <c r="E408" s="65" t="str">
        <f t="shared" si="27"/>
        <v>否</v>
      </c>
      <c r="F408" s="66" t="str">
        <f t="shared" si="28"/>
        <v>否</v>
      </c>
      <c r="G408" s="67" t="str">
        <f t="shared" si="29"/>
        <v>是</v>
      </c>
    </row>
    <row r="409" ht="16" customHeight="1" spans="1:7">
      <c r="A409" s="61">
        <v>404</v>
      </c>
      <c r="B409" s="62" t="str">
        <f>Sheet1!A404</f>
        <v>鑫海建工集团有限公司</v>
      </c>
      <c r="C409" s="63"/>
      <c r="D409" s="64">
        <f>Sheet1!B404</f>
        <v>1802297.89</v>
      </c>
      <c r="E409" s="65" t="str">
        <f t="shared" si="27"/>
        <v>否</v>
      </c>
      <c r="F409" s="66" t="str">
        <f t="shared" si="28"/>
        <v>否</v>
      </c>
      <c r="G409" s="67" t="str">
        <f t="shared" si="29"/>
        <v>是</v>
      </c>
    </row>
    <row r="410" ht="16" customHeight="1" spans="1:7">
      <c r="A410" s="61">
        <v>405</v>
      </c>
      <c r="B410" s="62" t="str">
        <f>Sheet1!A405</f>
        <v>深圳市中景盛建筑工程有限公司</v>
      </c>
      <c r="C410" s="63"/>
      <c r="D410" s="64">
        <f>Sheet1!B405</f>
        <v>1802297.89</v>
      </c>
      <c r="E410" s="65" t="str">
        <f t="shared" si="27"/>
        <v>否</v>
      </c>
      <c r="F410" s="66" t="str">
        <f t="shared" si="28"/>
        <v>否</v>
      </c>
      <c r="G410" s="67" t="str">
        <f t="shared" si="29"/>
        <v>是</v>
      </c>
    </row>
    <row r="411" ht="16" customHeight="1" spans="1:7">
      <c r="A411" s="61">
        <v>406</v>
      </c>
      <c r="B411" s="62" t="str">
        <f>Sheet1!A406</f>
        <v>深圳市华星建设工程有限公司</v>
      </c>
      <c r="C411" s="63"/>
      <c r="D411" s="64">
        <f>Sheet1!B406</f>
        <v>1802297.89</v>
      </c>
      <c r="E411" s="65" t="str">
        <f t="shared" si="27"/>
        <v>否</v>
      </c>
      <c r="F411" s="66" t="str">
        <f t="shared" si="28"/>
        <v>否</v>
      </c>
      <c r="G411" s="67" t="str">
        <f t="shared" si="29"/>
        <v>是</v>
      </c>
    </row>
    <row r="412" ht="16" customHeight="1" spans="1:7">
      <c r="A412" s="61">
        <v>407</v>
      </c>
      <c r="B412" s="62" t="str">
        <f>Sheet1!A407</f>
        <v>中佳(广东)发展有限公司</v>
      </c>
      <c r="C412" s="63"/>
      <c r="D412" s="64">
        <f>Sheet1!B407</f>
        <v>1802297.89</v>
      </c>
      <c r="E412" s="65" t="str">
        <f t="shared" si="27"/>
        <v>否</v>
      </c>
      <c r="F412" s="66" t="str">
        <f t="shared" si="28"/>
        <v>否</v>
      </c>
      <c r="G412" s="67" t="str">
        <f t="shared" si="29"/>
        <v>是</v>
      </c>
    </row>
    <row r="413" ht="16" customHeight="1" spans="1:7">
      <c r="A413" s="61">
        <v>408</v>
      </c>
      <c r="B413" s="62" t="str">
        <f>Sheet1!A408</f>
        <v>广东众盛建设工程有限公司</v>
      </c>
      <c r="C413" s="63"/>
      <c r="D413" s="64">
        <f>Sheet1!B408</f>
        <v>1802297.89</v>
      </c>
      <c r="E413" s="65" t="str">
        <f t="shared" si="27"/>
        <v>否</v>
      </c>
      <c r="F413" s="66" t="str">
        <f t="shared" si="28"/>
        <v>否</v>
      </c>
      <c r="G413" s="67" t="str">
        <f t="shared" si="29"/>
        <v>是</v>
      </c>
    </row>
    <row r="414" ht="16" customHeight="1" spans="1:7">
      <c r="A414" s="61">
        <v>409</v>
      </c>
      <c r="B414" s="62" t="str">
        <f>Sheet1!A409</f>
        <v>深圳市启粤建筑工程有限公司</v>
      </c>
      <c r="C414" s="63"/>
      <c r="D414" s="64">
        <f>Sheet1!B409</f>
        <v>1802297.89</v>
      </c>
      <c r="E414" s="65" t="str">
        <f t="shared" si="27"/>
        <v>否</v>
      </c>
      <c r="F414" s="66" t="str">
        <f t="shared" si="28"/>
        <v>否</v>
      </c>
      <c r="G414" s="67" t="str">
        <f t="shared" si="29"/>
        <v>是</v>
      </c>
    </row>
    <row r="415" ht="16" customHeight="1" spans="1:7">
      <c r="A415" s="61">
        <v>410</v>
      </c>
      <c r="B415" s="62" t="str">
        <f>Sheet1!A410</f>
        <v>阳江市恩泰建筑工程有限公司</v>
      </c>
      <c r="C415" s="63"/>
      <c r="D415" s="64">
        <f>Sheet1!B410</f>
        <v>1802292.22</v>
      </c>
      <c r="E415" s="65" t="str">
        <f t="shared" si="27"/>
        <v>否</v>
      </c>
      <c r="F415" s="66" t="str">
        <f t="shared" si="28"/>
        <v>否</v>
      </c>
      <c r="G415" s="67" t="str">
        <f t="shared" si="29"/>
        <v>是</v>
      </c>
    </row>
    <row r="416" ht="16" customHeight="1" spans="1:7">
      <c r="A416" s="61">
        <v>411</v>
      </c>
      <c r="B416" s="62" t="str">
        <f>Sheet1!A411</f>
        <v>广东丰伟建设有限公司</v>
      </c>
      <c r="C416" s="63"/>
      <c r="D416" s="64">
        <f>Sheet1!B411</f>
        <v>1802094.42</v>
      </c>
      <c r="E416" s="65" t="str">
        <f t="shared" si="27"/>
        <v>否</v>
      </c>
      <c r="F416" s="66" t="str">
        <f t="shared" si="28"/>
        <v>否</v>
      </c>
      <c r="G416" s="67" t="str">
        <f t="shared" si="29"/>
        <v>是</v>
      </c>
    </row>
    <row r="417" ht="16" customHeight="1" spans="1:7">
      <c r="A417" s="61">
        <v>412</v>
      </c>
      <c r="B417" s="62" t="str">
        <f>Sheet1!A412</f>
        <v>广东腾荣建筑工程有限公司</v>
      </c>
      <c r="C417" s="63"/>
      <c r="D417" s="64">
        <f>Sheet1!B412</f>
        <v>1802036.61</v>
      </c>
      <c r="E417" s="65" t="str">
        <f t="shared" si="27"/>
        <v>否</v>
      </c>
      <c r="F417" s="66" t="str">
        <f t="shared" si="28"/>
        <v>否</v>
      </c>
      <c r="G417" s="67" t="str">
        <f t="shared" si="29"/>
        <v>是</v>
      </c>
    </row>
    <row r="418" ht="16" customHeight="1" spans="1:7">
      <c r="A418" s="61">
        <v>413</v>
      </c>
      <c r="B418" s="62" t="str">
        <f>Sheet1!A413</f>
        <v>深圳楚晖建设工程有限公司</v>
      </c>
      <c r="C418" s="63"/>
      <c r="D418" s="64">
        <f>Sheet1!B413</f>
        <v>1801681.07</v>
      </c>
      <c r="E418" s="65" t="str">
        <f t="shared" si="27"/>
        <v>否</v>
      </c>
      <c r="F418" s="66" t="str">
        <f t="shared" si="28"/>
        <v>否</v>
      </c>
      <c r="G418" s="67" t="str">
        <f t="shared" si="29"/>
        <v>是</v>
      </c>
    </row>
    <row r="419" ht="16" customHeight="1" spans="1:7">
      <c r="A419" s="61">
        <v>414</v>
      </c>
      <c r="B419" s="62" t="str">
        <f>Sheet1!A414</f>
        <v>深圳金广源建设有限公司</v>
      </c>
      <c r="C419" s="63"/>
      <c r="D419" s="64">
        <f>Sheet1!B414</f>
        <v>1801630.19</v>
      </c>
      <c r="E419" s="65" t="str">
        <f t="shared" si="27"/>
        <v>否</v>
      </c>
      <c r="F419" s="66" t="str">
        <f t="shared" si="28"/>
        <v>否</v>
      </c>
      <c r="G419" s="67" t="str">
        <f t="shared" si="29"/>
        <v>是</v>
      </c>
    </row>
    <row r="420" ht="16" customHeight="1" spans="1:7">
      <c r="A420" s="61">
        <v>415</v>
      </c>
      <c r="B420" s="62" t="str">
        <f>Sheet1!A415</f>
        <v>深圳市佳泰业建设有限公司</v>
      </c>
      <c r="C420" s="63"/>
      <c r="D420" s="64">
        <f>Sheet1!B415</f>
        <v>1801532.92</v>
      </c>
      <c r="E420" s="65" t="str">
        <f t="shared" si="27"/>
        <v>否</v>
      </c>
      <c r="F420" s="66" t="str">
        <f t="shared" si="28"/>
        <v>否</v>
      </c>
      <c r="G420" s="67" t="str">
        <f t="shared" si="29"/>
        <v>是</v>
      </c>
    </row>
    <row r="421" ht="16" customHeight="1" spans="1:7">
      <c r="A421" s="61">
        <v>416</v>
      </c>
      <c r="B421" s="62" t="str">
        <f>Sheet1!A416</f>
        <v>深圳市忠德市政工程有限公司</v>
      </c>
      <c r="C421" s="63"/>
      <c r="D421" s="64">
        <f>Sheet1!B416</f>
        <v>1801431.23</v>
      </c>
      <c r="E421" s="65" t="str">
        <f t="shared" si="27"/>
        <v>否</v>
      </c>
      <c r="F421" s="66" t="str">
        <f t="shared" si="28"/>
        <v>否</v>
      </c>
      <c r="G421" s="67" t="str">
        <f t="shared" si="29"/>
        <v>是</v>
      </c>
    </row>
    <row r="422" ht="16" customHeight="1" spans="1:7">
      <c r="A422" s="61">
        <v>417</v>
      </c>
      <c r="B422" s="62" t="str">
        <f>Sheet1!A417</f>
        <v>联旺工程建设有限公司</v>
      </c>
      <c r="C422" s="63"/>
      <c r="D422" s="64">
        <f>Sheet1!B417</f>
        <v>1801373.58</v>
      </c>
      <c r="E422" s="65" t="str">
        <f t="shared" si="27"/>
        <v>否</v>
      </c>
      <c r="F422" s="66" t="str">
        <f t="shared" si="28"/>
        <v>否</v>
      </c>
      <c r="G422" s="67" t="str">
        <f t="shared" si="29"/>
        <v>是</v>
      </c>
    </row>
    <row r="423" ht="16" customHeight="1" spans="1:7">
      <c r="A423" s="61">
        <v>418</v>
      </c>
      <c r="B423" s="62" t="str">
        <f>Sheet1!A418</f>
        <v>众盛（广东）建设有限公司</v>
      </c>
      <c r="C423" s="63"/>
      <c r="D423" s="64">
        <f>Sheet1!B418</f>
        <v>1801304.94</v>
      </c>
      <c r="E423" s="65" t="str">
        <f t="shared" si="27"/>
        <v>否</v>
      </c>
      <c r="F423" s="66" t="str">
        <f t="shared" si="28"/>
        <v>否</v>
      </c>
      <c r="G423" s="67" t="str">
        <f t="shared" si="29"/>
        <v>是</v>
      </c>
    </row>
    <row r="424" ht="16" customHeight="1" spans="1:7">
      <c r="A424" s="61">
        <v>419</v>
      </c>
      <c r="B424" s="62" t="str">
        <f>Sheet1!A419</f>
        <v>广东骏业建设有限公司</v>
      </c>
      <c r="C424" s="63"/>
      <c r="D424" s="64">
        <f>Sheet1!B419</f>
        <v>1801279.4</v>
      </c>
      <c r="E424" s="65" t="str">
        <f t="shared" si="27"/>
        <v>否</v>
      </c>
      <c r="F424" s="66" t="str">
        <f t="shared" si="28"/>
        <v>否</v>
      </c>
      <c r="G424" s="67" t="str">
        <f t="shared" si="29"/>
        <v>是</v>
      </c>
    </row>
    <row r="425" ht="16" customHeight="1" spans="1:7">
      <c r="A425" s="61">
        <v>420</v>
      </c>
      <c r="B425" s="62" t="str">
        <f>Sheet1!A420</f>
        <v>中路隧（贵安新区）建设有限公司</v>
      </c>
      <c r="C425" s="63"/>
      <c r="D425" s="64">
        <f>Sheet1!B420</f>
        <v>1801277.94</v>
      </c>
      <c r="E425" s="65" t="str">
        <f t="shared" si="27"/>
        <v>否</v>
      </c>
      <c r="F425" s="66" t="str">
        <f t="shared" si="28"/>
        <v>否</v>
      </c>
      <c r="G425" s="67" t="str">
        <f t="shared" si="29"/>
        <v>是</v>
      </c>
    </row>
    <row r="426" ht="16" customHeight="1" spans="1:7">
      <c r="A426" s="61">
        <v>421</v>
      </c>
      <c r="B426" s="62" t="str">
        <f>Sheet1!A421</f>
        <v>深圳坤宏建设有限公司</v>
      </c>
      <c r="C426" s="63"/>
      <c r="D426" s="64">
        <f>Sheet1!B421</f>
        <v>1801095.88</v>
      </c>
      <c r="E426" s="65" t="str">
        <f t="shared" si="27"/>
        <v>否</v>
      </c>
      <c r="F426" s="66" t="str">
        <f t="shared" si="28"/>
        <v>否</v>
      </c>
      <c r="G426" s="67" t="str">
        <f t="shared" si="29"/>
        <v>是</v>
      </c>
    </row>
    <row r="427" ht="16" customHeight="1" spans="1:7">
      <c r="A427" s="61">
        <v>422</v>
      </c>
      <c r="B427" s="62" t="str">
        <f>Sheet1!A422</f>
        <v>广东百景生态建设有限公司</v>
      </c>
      <c r="C427" s="63"/>
      <c r="D427" s="64">
        <f>Sheet1!B422</f>
        <v>1800796.07</v>
      </c>
      <c r="E427" s="65" t="str">
        <f t="shared" si="27"/>
        <v>否</v>
      </c>
      <c r="F427" s="66" t="str">
        <f t="shared" si="28"/>
        <v>否</v>
      </c>
      <c r="G427" s="67" t="str">
        <f t="shared" si="29"/>
        <v>是</v>
      </c>
    </row>
    <row r="428" ht="16" customHeight="1" spans="1:7">
      <c r="A428" s="61">
        <v>423</v>
      </c>
      <c r="B428" s="62" t="str">
        <f>Sheet1!A423</f>
        <v>广东广煜建设工程有限公司</v>
      </c>
      <c r="C428" s="63"/>
      <c r="D428" s="64">
        <f>Sheet1!B423</f>
        <v>1800768.18</v>
      </c>
      <c r="E428" s="65" t="str">
        <f t="shared" si="27"/>
        <v>否</v>
      </c>
      <c r="F428" s="66" t="str">
        <f t="shared" si="28"/>
        <v>否</v>
      </c>
      <c r="G428" s="67" t="str">
        <f t="shared" si="29"/>
        <v>是</v>
      </c>
    </row>
    <row r="429" ht="16" customHeight="1" spans="1:7">
      <c r="A429" s="61">
        <v>424</v>
      </c>
      <c r="B429" s="62" t="str">
        <f>Sheet1!A424</f>
        <v>广东恒源建设集团有限公司</v>
      </c>
      <c r="C429" s="63"/>
      <c r="D429" s="64">
        <f>Sheet1!B424</f>
        <v>1800460.68</v>
      </c>
      <c r="E429" s="65" t="str">
        <f t="shared" si="27"/>
        <v>否</v>
      </c>
      <c r="F429" s="66" t="str">
        <f t="shared" si="28"/>
        <v>否</v>
      </c>
      <c r="G429" s="67" t="str">
        <f t="shared" si="29"/>
        <v>是</v>
      </c>
    </row>
    <row r="430" ht="16" customHeight="1" spans="1:7">
      <c r="A430" s="61">
        <v>425</v>
      </c>
      <c r="B430" s="62" t="str">
        <f>Sheet1!A425</f>
        <v>广东腾程建设工程有限公司</v>
      </c>
      <c r="C430" s="63"/>
      <c r="D430" s="64">
        <f>Sheet1!B425</f>
        <v>1800460.68</v>
      </c>
      <c r="E430" s="65" t="str">
        <f t="shared" si="27"/>
        <v>否</v>
      </c>
      <c r="F430" s="66" t="str">
        <f t="shared" si="28"/>
        <v>否</v>
      </c>
      <c r="G430" s="67" t="str">
        <f t="shared" si="29"/>
        <v>是</v>
      </c>
    </row>
    <row r="431" ht="16" customHeight="1" spans="1:7">
      <c r="A431" s="61">
        <v>426</v>
      </c>
      <c r="B431" s="62" t="str">
        <f>Sheet1!A426</f>
        <v>广东晨煜建设有限公司</v>
      </c>
      <c r="C431" s="63"/>
      <c r="D431" s="64">
        <f>Sheet1!B426</f>
        <v>1800456.98</v>
      </c>
      <c r="E431" s="65" t="str">
        <f t="shared" si="27"/>
        <v>否</v>
      </c>
      <c r="F431" s="66" t="str">
        <f t="shared" si="28"/>
        <v>否</v>
      </c>
      <c r="G431" s="67" t="str">
        <f t="shared" si="29"/>
        <v>是</v>
      </c>
    </row>
    <row r="432" ht="16" customHeight="1" spans="1:7">
      <c r="A432" s="61">
        <v>427</v>
      </c>
      <c r="B432" s="62" t="str">
        <f>Sheet1!A427</f>
        <v>深圳市中弘建设工程有限公司</v>
      </c>
      <c r="C432" s="63"/>
      <c r="D432" s="64">
        <f>Sheet1!B427</f>
        <v>1800456.98</v>
      </c>
      <c r="E432" s="65" t="str">
        <f t="shared" si="27"/>
        <v>否</v>
      </c>
      <c r="F432" s="66" t="str">
        <f t="shared" si="28"/>
        <v>否</v>
      </c>
      <c r="G432" s="67" t="str">
        <f t="shared" si="29"/>
        <v>是</v>
      </c>
    </row>
    <row r="433" ht="16" customHeight="1" spans="1:7">
      <c r="A433" s="61">
        <v>428</v>
      </c>
      <c r="B433" s="62" t="str">
        <f>Sheet1!A428</f>
        <v>深圳市国豪建设工程有限公司</v>
      </c>
      <c r="C433" s="63"/>
      <c r="D433" s="64">
        <f>Sheet1!B428</f>
        <v>1800456.98</v>
      </c>
      <c r="E433" s="65" t="str">
        <f t="shared" si="27"/>
        <v>否</v>
      </c>
      <c r="F433" s="66" t="str">
        <f t="shared" si="28"/>
        <v>否</v>
      </c>
      <c r="G433" s="67" t="str">
        <f t="shared" si="29"/>
        <v>是</v>
      </c>
    </row>
    <row r="434" ht="16" customHeight="1" spans="1:7">
      <c r="A434" s="61">
        <v>429</v>
      </c>
      <c r="B434" s="62" t="str">
        <f>Sheet1!A429</f>
        <v>陕西中庚建设集团有限公司</v>
      </c>
      <c r="C434" s="63"/>
      <c r="D434" s="64">
        <f>Sheet1!B429</f>
        <v>1800456.98</v>
      </c>
      <c r="E434" s="65" t="str">
        <f t="shared" si="27"/>
        <v>否</v>
      </c>
      <c r="F434" s="66" t="str">
        <f t="shared" si="28"/>
        <v>否</v>
      </c>
      <c r="G434" s="67" t="str">
        <f t="shared" si="29"/>
        <v>是</v>
      </c>
    </row>
    <row r="435" ht="16" customHeight="1" spans="1:7">
      <c r="A435" s="61">
        <v>430</v>
      </c>
      <c r="B435" s="62" t="str">
        <f>Sheet1!A430</f>
        <v>中山市进捷建设工程有限公司</v>
      </c>
      <c r="C435" s="63"/>
      <c r="D435" s="64">
        <f>Sheet1!B430</f>
        <v>1800456.98</v>
      </c>
      <c r="E435" s="65" t="str">
        <f t="shared" si="27"/>
        <v>否</v>
      </c>
      <c r="F435" s="66" t="str">
        <f t="shared" si="28"/>
        <v>否</v>
      </c>
      <c r="G435" s="67" t="str">
        <f t="shared" si="29"/>
        <v>是</v>
      </c>
    </row>
    <row r="436" ht="16" customHeight="1" spans="1:7">
      <c r="A436" s="61">
        <v>431</v>
      </c>
      <c r="B436" s="62" t="str">
        <f>Sheet1!A431</f>
        <v>广东凌泷建设工程有限公司</v>
      </c>
      <c r="C436" s="63"/>
      <c r="D436" s="64">
        <f>Sheet1!B431</f>
        <v>1800456.98</v>
      </c>
      <c r="E436" s="65" t="str">
        <f t="shared" si="27"/>
        <v>否</v>
      </c>
      <c r="F436" s="66" t="str">
        <f t="shared" si="28"/>
        <v>否</v>
      </c>
      <c r="G436" s="67" t="str">
        <f t="shared" si="29"/>
        <v>是</v>
      </c>
    </row>
    <row r="437" ht="16" customHeight="1" spans="1:7">
      <c r="A437" s="61">
        <v>432</v>
      </c>
      <c r="B437" s="62" t="str">
        <f>Sheet1!A432</f>
        <v>深圳兴泉建设有限公司</v>
      </c>
      <c r="C437" s="63"/>
      <c r="D437" s="64">
        <f>Sheet1!B432</f>
        <v>1800456.98</v>
      </c>
      <c r="E437" s="65" t="str">
        <f t="shared" si="27"/>
        <v>否</v>
      </c>
      <c r="F437" s="66" t="str">
        <f t="shared" si="28"/>
        <v>否</v>
      </c>
      <c r="G437" s="67" t="str">
        <f t="shared" si="29"/>
        <v>是</v>
      </c>
    </row>
    <row r="438" ht="16" customHeight="1" spans="1:7">
      <c r="A438" s="61">
        <v>433</v>
      </c>
      <c r="B438" s="62" t="str">
        <f>Sheet1!A433</f>
        <v>广东善筑建设工程有限公司</v>
      </c>
      <c r="C438" s="63"/>
      <c r="D438" s="64">
        <f>Sheet1!B433</f>
        <v>1800456.98</v>
      </c>
      <c r="E438" s="65" t="str">
        <f t="shared" si="27"/>
        <v>否</v>
      </c>
      <c r="F438" s="66" t="str">
        <f t="shared" si="28"/>
        <v>否</v>
      </c>
      <c r="G438" s="67" t="str">
        <f t="shared" si="29"/>
        <v>是</v>
      </c>
    </row>
    <row r="439" ht="16" customHeight="1" spans="1:7">
      <c r="A439" s="61">
        <v>434</v>
      </c>
      <c r="B439" s="62" t="str">
        <f>Sheet1!A434</f>
        <v>广东亨晟建设有限公司</v>
      </c>
      <c r="C439" s="63"/>
      <c r="D439" s="64">
        <f>Sheet1!B434</f>
        <v>1800456.98</v>
      </c>
      <c r="E439" s="65" t="str">
        <f t="shared" si="27"/>
        <v>否</v>
      </c>
      <c r="F439" s="66" t="str">
        <f t="shared" si="28"/>
        <v>否</v>
      </c>
      <c r="G439" s="67" t="str">
        <f t="shared" si="29"/>
        <v>是</v>
      </c>
    </row>
    <row r="440" ht="16" customHeight="1" spans="1:7">
      <c r="A440" s="61">
        <v>435</v>
      </c>
      <c r="B440" s="62" t="str">
        <f>Sheet1!A435</f>
        <v>福建森焱建设有限公司</v>
      </c>
      <c r="C440" s="63"/>
      <c r="D440" s="64">
        <f>Sheet1!B435</f>
        <v>1800456.98</v>
      </c>
      <c r="E440" s="65" t="str">
        <f t="shared" si="27"/>
        <v>否</v>
      </c>
      <c r="F440" s="66" t="str">
        <f t="shared" si="28"/>
        <v>否</v>
      </c>
      <c r="G440" s="67" t="str">
        <f t="shared" si="29"/>
        <v>是</v>
      </c>
    </row>
    <row r="441" ht="16" customHeight="1" spans="1:7">
      <c r="A441" s="61">
        <v>436</v>
      </c>
      <c r="B441" s="62" t="str">
        <f>Sheet1!A436</f>
        <v>河南省康胜建设工程有限公司</v>
      </c>
      <c r="C441" s="63"/>
      <c r="D441" s="64">
        <f>Sheet1!B436</f>
        <v>1800456.98</v>
      </c>
      <c r="E441" s="65" t="str">
        <f t="shared" si="27"/>
        <v>否</v>
      </c>
      <c r="F441" s="66" t="str">
        <f t="shared" si="28"/>
        <v>否</v>
      </c>
      <c r="G441" s="67" t="str">
        <f t="shared" si="29"/>
        <v>是</v>
      </c>
    </row>
    <row r="442" ht="16" customHeight="1" spans="1:7">
      <c r="A442" s="61">
        <v>437</v>
      </c>
      <c r="B442" s="62" t="str">
        <f>Sheet1!A437</f>
        <v>福建省永益晟建设工程有限公司</v>
      </c>
      <c r="C442" s="63"/>
      <c r="D442" s="64">
        <f>Sheet1!B437</f>
        <v>1800456.98</v>
      </c>
      <c r="E442" s="65" t="str">
        <f t="shared" si="27"/>
        <v>否</v>
      </c>
      <c r="F442" s="66" t="str">
        <f t="shared" si="28"/>
        <v>否</v>
      </c>
      <c r="G442" s="67" t="str">
        <f t="shared" si="29"/>
        <v>是</v>
      </c>
    </row>
    <row r="443" ht="16" customHeight="1" spans="1:7">
      <c r="A443" s="61">
        <v>438</v>
      </c>
      <c r="B443" s="62" t="str">
        <f>Sheet1!A438</f>
        <v>深圳建中路桥工程有限公司</v>
      </c>
      <c r="C443" s="63"/>
      <c r="D443" s="64">
        <f>Sheet1!B438</f>
        <v>1800444.44</v>
      </c>
      <c r="E443" s="65" t="str">
        <f t="shared" si="27"/>
        <v>否</v>
      </c>
      <c r="F443" s="66" t="str">
        <f t="shared" si="28"/>
        <v>否</v>
      </c>
      <c r="G443" s="67" t="str">
        <f t="shared" si="29"/>
        <v>是</v>
      </c>
    </row>
    <row r="444" ht="16" customHeight="1" spans="1:7">
      <c r="A444" s="61">
        <v>439</v>
      </c>
      <c r="B444" s="62" t="str">
        <f>Sheet1!A439</f>
        <v>广东睿安建设有限公司</v>
      </c>
      <c r="C444" s="63"/>
      <c r="D444" s="64">
        <f>Sheet1!B439</f>
        <v>1800340.15</v>
      </c>
      <c r="E444" s="65" t="str">
        <f t="shared" si="27"/>
        <v>否</v>
      </c>
      <c r="F444" s="66" t="str">
        <f t="shared" si="28"/>
        <v>否</v>
      </c>
      <c r="G444" s="67" t="str">
        <f t="shared" si="29"/>
        <v>是</v>
      </c>
    </row>
    <row r="445" ht="16" customHeight="1" spans="1:7">
      <c r="A445" s="61">
        <v>440</v>
      </c>
      <c r="B445" s="62" t="str">
        <f>Sheet1!A440</f>
        <v>广东东闽建设工程有限公司</v>
      </c>
      <c r="C445" s="63"/>
      <c r="D445" s="64">
        <f>Sheet1!B440</f>
        <v>1800216.25</v>
      </c>
      <c r="E445" s="65" t="str">
        <f t="shared" si="27"/>
        <v>否</v>
      </c>
      <c r="F445" s="66" t="str">
        <f t="shared" si="28"/>
        <v>否</v>
      </c>
      <c r="G445" s="67" t="str">
        <f t="shared" si="29"/>
        <v>是</v>
      </c>
    </row>
    <row r="446" ht="16" customHeight="1" spans="1:7">
      <c r="A446" s="61">
        <v>441</v>
      </c>
      <c r="B446" s="62" t="str">
        <f>Sheet1!A441</f>
        <v>广东中德鸿伟建设有限公司</v>
      </c>
      <c r="C446" s="63"/>
      <c r="D446" s="64">
        <f>Sheet1!B441</f>
        <v>1800200.99</v>
      </c>
      <c r="E446" s="65" t="str">
        <f t="shared" si="27"/>
        <v>否</v>
      </c>
      <c r="F446" s="66" t="str">
        <f t="shared" si="28"/>
        <v>否</v>
      </c>
      <c r="G446" s="67" t="str">
        <f t="shared" si="29"/>
        <v>是</v>
      </c>
    </row>
    <row r="447" ht="16" customHeight="1" spans="1:7">
      <c r="A447" s="61">
        <v>442</v>
      </c>
      <c r="B447" s="62" t="str">
        <f>Sheet1!A442</f>
        <v>深圳市伟鹏工程建设有限公司</v>
      </c>
      <c r="C447" s="63"/>
      <c r="D447" s="64">
        <f>Sheet1!B442</f>
        <v>1800153.19</v>
      </c>
      <c r="E447" s="65" t="str">
        <f t="shared" ref="E447:E510" si="30">IF(D447&lt;=$G$3,"否","超上限")</f>
        <v>否</v>
      </c>
      <c r="F447" s="66" t="str">
        <f t="shared" ref="F447:F510" si="31">IF(D447&gt;=$G$4,"否","超下限")</f>
        <v>否</v>
      </c>
      <c r="G447" s="67" t="str">
        <f t="shared" ref="G447:G510" si="32">IF(AND(E447="否",F447="否"),"是","否")</f>
        <v>是</v>
      </c>
    </row>
    <row r="448" ht="16" customHeight="1" spans="1:7">
      <c r="A448" s="61">
        <v>443</v>
      </c>
      <c r="B448" s="62" t="str">
        <f>Sheet1!A443</f>
        <v>广东思翰建设工程有限公司</v>
      </c>
      <c r="C448" s="63"/>
      <c r="D448" s="64">
        <f>Sheet1!B443</f>
        <v>1799999.44</v>
      </c>
      <c r="E448" s="65" t="str">
        <f t="shared" si="30"/>
        <v>否</v>
      </c>
      <c r="F448" s="66" t="str">
        <f t="shared" si="31"/>
        <v>否</v>
      </c>
      <c r="G448" s="67" t="str">
        <f t="shared" si="32"/>
        <v>是</v>
      </c>
    </row>
    <row r="449" ht="16" customHeight="1" spans="1:7">
      <c r="A449" s="61">
        <v>444</v>
      </c>
      <c r="B449" s="62" t="str">
        <f>Sheet1!A444</f>
        <v>深圳铭泰达建设有限公司</v>
      </c>
      <c r="C449" s="63"/>
      <c r="D449" s="64">
        <f>Sheet1!B444</f>
        <v>1799989.83</v>
      </c>
      <c r="E449" s="65" t="str">
        <f t="shared" si="30"/>
        <v>否</v>
      </c>
      <c r="F449" s="66" t="str">
        <f t="shared" si="31"/>
        <v>否</v>
      </c>
      <c r="G449" s="67" t="str">
        <f t="shared" si="32"/>
        <v>是</v>
      </c>
    </row>
    <row r="450" ht="16" customHeight="1" spans="1:7">
      <c r="A450" s="61">
        <v>445</v>
      </c>
      <c r="B450" s="62" t="str">
        <f>Sheet1!A445</f>
        <v>东莞现代建设有限公司</v>
      </c>
      <c r="C450" s="63"/>
      <c r="D450" s="64">
        <f>Sheet1!B445</f>
        <v>1799922.56</v>
      </c>
      <c r="E450" s="65" t="str">
        <f t="shared" si="30"/>
        <v>否</v>
      </c>
      <c r="F450" s="66" t="str">
        <f t="shared" si="31"/>
        <v>否</v>
      </c>
      <c r="G450" s="67" t="str">
        <f t="shared" si="32"/>
        <v>是</v>
      </c>
    </row>
    <row r="451" ht="16" customHeight="1" spans="1:7">
      <c r="A451" s="61">
        <v>446</v>
      </c>
      <c r="B451" s="62" t="str">
        <f>Sheet1!A446</f>
        <v>福建昱瑞建设工程有限公司</v>
      </c>
      <c r="C451" s="63"/>
      <c r="D451" s="64">
        <f>Sheet1!B446</f>
        <v>1799788.03</v>
      </c>
      <c r="E451" s="65" t="str">
        <f t="shared" si="30"/>
        <v>否</v>
      </c>
      <c r="F451" s="66" t="str">
        <f t="shared" si="31"/>
        <v>否</v>
      </c>
      <c r="G451" s="67" t="str">
        <f t="shared" si="32"/>
        <v>是</v>
      </c>
    </row>
    <row r="452" ht="16" customHeight="1" spans="1:7">
      <c r="A452" s="61">
        <v>447</v>
      </c>
      <c r="B452" s="62" t="str">
        <f>Sheet1!A447</f>
        <v>中建鹏城建设（惠州）有限公司</v>
      </c>
      <c r="C452" s="63"/>
      <c r="D452" s="64">
        <f>Sheet1!B447</f>
        <v>1799704.02</v>
      </c>
      <c r="E452" s="65" t="str">
        <f t="shared" si="30"/>
        <v>否</v>
      </c>
      <c r="F452" s="66" t="str">
        <f t="shared" si="31"/>
        <v>否</v>
      </c>
      <c r="G452" s="67" t="str">
        <f t="shared" si="32"/>
        <v>是</v>
      </c>
    </row>
    <row r="453" ht="16" customHeight="1" spans="1:7">
      <c r="A453" s="61">
        <v>448</v>
      </c>
      <c r="B453" s="62" t="str">
        <f>Sheet1!A448</f>
        <v>广东建安市政工程有限公司</v>
      </c>
      <c r="C453" s="63"/>
      <c r="D453" s="64">
        <f>Sheet1!B448</f>
        <v>1799676.02</v>
      </c>
      <c r="E453" s="65" t="str">
        <f t="shared" si="30"/>
        <v>否</v>
      </c>
      <c r="F453" s="66" t="str">
        <f t="shared" si="31"/>
        <v>否</v>
      </c>
      <c r="G453" s="67" t="str">
        <f t="shared" si="32"/>
        <v>是</v>
      </c>
    </row>
    <row r="454" ht="16" customHeight="1" spans="1:7">
      <c r="A454" s="61">
        <v>449</v>
      </c>
      <c r="B454" s="62" t="str">
        <f>Sheet1!A449</f>
        <v>广东三兄建造有限公司</v>
      </c>
      <c r="C454" s="63"/>
      <c r="D454" s="64">
        <f>Sheet1!B449</f>
        <v>1799619.58</v>
      </c>
      <c r="E454" s="65" t="str">
        <f t="shared" si="30"/>
        <v>否</v>
      </c>
      <c r="F454" s="66" t="str">
        <f t="shared" si="31"/>
        <v>否</v>
      </c>
      <c r="G454" s="67" t="str">
        <f t="shared" si="32"/>
        <v>是</v>
      </c>
    </row>
    <row r="455" ht="16" customHeight="1" spans="1:7">
      <c r="A455" s="61">
        <v>450</v>
      </c>
      <c r="B455" s="62" t="str">
        <f>Sheet1!A450</f>
        <v>深圳市诚信鸿建设工程有限公司</v>
      </c>
      <c r="C455" s="63"/>
      <c r="D455" s="64">
        <f>Sheet1!B450</f>
        <v>1799528.59</v>
      </c>
      <c r="E455" s="65" t="str">
        <f t="shared" si="30"/>
        <v>否</v>
      </c>
      <c r="F455" s="66" t="str">
        <f t="shared" si="31"/>
        <v>否</v>
      </c>
      <c r="G455" s="67" t="str">
        <f t="shared" si="32"/>
        <v>是</v>
      </c>
    </row>
    <row r="456" ht="16" customHeight="1" spans="1:7">
      <c r="A456" s="61">
        <v>451</v>
      </c>
      <c r="B456" s="62" t="str">
        <f>Sheet1!A451</f>
        <v>河源市水利水电工程有限公司</v>
      </c>
      <c r="C456" s="63"/>
      <c r="D456" s="64">
        <f>Sheet1!B451</f>
        <v>1799490.15</v>
      </c>
      <c r="E456" s="65" t="str">
        <f t="shared" si="30"/>
        <v>否</v>
      </c>
      <c r="F456" s="66" t="str">
        <f t="shared" si="31"/>
        <v>否</v>
      </c>
      <c r="G456" s="67" t="str">
        <f t="shared" si="32"/>
        <v>是</v>
      </c>
    </row>
    <row r="457" ht="16" customHeight="1" spans="1:7">
      <c r="A457" s="61">
        <v>452</v>
      </c>
      <c r="B457" s="62" t="str">
        <f>Sheet1!A452</f>
        <v>贵州锦辰建设工程有限公司</v>
      </c>
      <c r="C457" s="63"/>
      <c r="D457" s="64">
        <f>Sheet1!B452</f>
        <v>1799096.05</v>
      </c>
      <c r="E457" s="65" t="str">
        <f t="shared" si="30"/>
        <v>否</v>
      </c>
      <c r="F457" s="66" t="str">
        <f t="shared" si="31"/>
        <v>否</v>
      </c>
      <c r="G457" s="67" t="str">
        <f t="shared" si="32"/>
        <v>是</v>
      </c>
    </row>
    <row r="458" ht="16" customHeight="1" spans="1:7">
      <c r="A458" s="61">
        <v>453</v>
      </c>
      <c r="B458" s="62" t="str">
        <f>Sheet1!A453</f>
        <v>广东特建建设工程有限公司</v>
      </c>
      <c r="C458" s="63"/>
      <c r="D458" s="64">
        <f>Sheet1!B453</f>
        <v>1799017.27</v>
      </c>
      <c r="E458" s="65" t="str">
        <f t="shared" si="30"/>
        <v>否</v>
      </c>
      <c r="F458" s="66" t="str">
        <f t="shared" si="31"/>
        <v>否</v>
      </c>
      <c r="G458" s="67" t="str">
        <f t="shared" si="32"/>
        <v>是</v>
      </c>
    </row>
    <row r="459" ht="16" customHeight="1" spans="1:7">
      <c r="A459" s="61">
        <v>454</v>
      </c>
      <c r="B459" s="62" t="str">
        <f>Sheet1!A454</f>
        <v>四川上和祥瑞建设工程有限公司</v>
      </c>
      <c r="C459" s="63"/>
      <c r="D459" s="64">
        <f>Sheet1!B454</f>
        <v>1798856.03</v>
      </c>
      <c r="E459" s="65" t="str">
        <f t="shared" si="30"/>
        <v>否</v>
      </c>
      <c r="F459" s="66" t="str">
        <f t="shared" si="31"/>
        <v>否</v>
      </c>
      <c r="G459" s="67" t="str">
        <f t="shared" si="32"/>
        <v>是</v>
      </c>
    </row>
    <row r="460" ht="16" customHeight="1" spans="1:7">
      <c r="A460" s="61">
        <v>455</v>
      </c>
      <c r="B460" s="62" t="str">
        <f>Sheet1!A455</f>
        <v>协安建设（广东）有限公司</v>
      </c>
      <c r="C460" s="63"/>
      <c r="D460" s="64">
        <f>Sheet1!B455</f>
        <v>1798756.06</v>
      </c>
      <c r="E460" s="65" t="str">
        <f t="shared" si="30"/>
        <v>否</v>
      </c>
      <c r="F460" s="66" t="str">
        <f t="shared" si="31"/>
        <v>否</v>
      </c>
      <c r="G460" s="67" t="str">
        <f t="shared" si="32"/>
        <v>是</v>
      </c>
    </row>
    <row r="461" ht="16" customHeight="1" spans="1:7">
      <c r="A461" s="61">
        <v>456</v>
      </c>
      <c r="B461" s="62" t="str">
        <f>Sheet1!A456</f>
        <v>广东金达建筑工程有限公司</v>
      </c>
      <c r="C461" s="63"/>
      <c r="D461" s="64">
        <f>Sheet1!B456</f>
        <v>1798666.66</v>
      </c>
      <c r="E461" s="65" t="str">
        <f t="shared" si="30"/>
        <v>否</v>
      </c>
      <c r="F461" s="66" t="str">
        <f t="shared" si="31"/>
        <v>否</v>
      </c>
      <c r="G461" s="67" t="str">
        <f t="shared" si="32"/>
        <v>是</v>
      </c>
    </row>
    <row r="462" ht="16" customHeight="1" spans="1:7">
      <c r="A462" s="61">
        <v>457</v>
      </c>
      <c r="B462" s="62" t="str">
        <f>Sheet1!A457</f>
        <v>广东粤吉市政建设工程有限公司</v>
      </c>
      <c r="C462" s="63"/>
      <c r="D462" s="64">
        <f>Sheet1!B457</f>
        <v>1798654.13</v>
      </c>
      <c r="E462" s="65" t="str">
        <f t="shared" si="30"/>
        <v>否</v>
      </c>
      <c r="F462" s="66" t="str">
        <f t="shared" si="31"/>
        <v>否</v>
      </c>
      <c r="G462" s="67" t="str">
        <f t="shared" si="32"/>
        <v>是</v>
      </c>
    </row>
    <row r="463" ht="16" customHeight="1" spans="1:7">
      <c r="A463" s="61">
        <v>458</v>
      </c>
      <c r="B463" s="62" t="str">
        <f>Sheet1!A458</f>
        <v>中水投（广东）建设有限公司</v>
      </c>
      <c r="C463" s="63"/>
      <c r="D463" s="64">
        <f>Sheet1!B458</f>
        <v>1798616.07</v>
      </c>
      <c r="E463" s="65" t="str">
        <f t="shared" si="30"/>
        <v>否</v>
      </c>
      <c r="F463" s="66" t="str">
        <f t="shared" si="31"/>
        <v>否</v>
      </c>
      <c r="G463" s="67" t="str">
        <f t="shared" si="32"/>
        <v>是</v>
      </c>
    </row>
    <row r="464" ht="16" customHeight="1" spans="1:7">
      <c r="A464" s="61">
        <v>459</v>
      </c>
      <c r="B464" s="62" t="str">
        <f>Sheet1!A459</f>
        <v>深圳市万隆达建设工程有限公司</v>
      </c>
      <c r="C464" s="63"/>
      <c r="D464" s="64">
        <f>Sheet1!B459</f>
        <v>1798616.07</v>
      </c>
      <c r="E464" s="65" t="str">
        <f t="shared" si="30"/>
        <v>否</v>
      </c>
      <c r="F464" s="66" t="str">
        <f t="shared" si="31"/>
        <v>否</v>
      </c>
      <c r="G464" s="67" t="str">
        <f t="shared" si="32"/>
        <v>是</v>
      </c>
    </row>
    <row r="465" ht="16" customHeight="1" spans="1:7">
      <c r="A465" s="61">
        <v>460</v>
      </c>
      <c r="B465" s="62" t="str">
        <f>Sheet1!A460</f>
        <v>深圳市嘉闰州生态建工有限公司</v>
      </c>
      <c r="C465" s="63"/>
      <c r="D465" s="64">
        <f>Sheet1!B460</f>
        <v>1798616.07</v>
      </c>
      <c r="E465" s="65" t="str">
        <f t="shared" si="30"/>
        <v>否</v>
      </c>
      <c r="F465" s="66" t="str">
        <f t="shared" si="31"/>
        <v>否</v>
      </c>
      <c r="G465" s="67" t="str">
        <f t="shared" si="32"/>
        <v>是</v>
      </c>
    </row>
    <row r="466" ht="16" customHeight="1" spans="1:7">
      <c r="A466" s="61">
        <v>461</v>
      </c>
      <c r="B466" s="62" t="str">
        <f>Sheet1!A461</f>
        <v>广东伟誉建筑工程有限公司</v>
      </c>
      <c r="C466" s="63"/>
      <c r="D466" s="64">
        <f>Sheet1!B461</f>
        <v>1798616.07</v>
      </c>
      <c r="E466" s="65" t="str">
        <f t="shared" si="30"/>
        <v>否</v>
      </c>
      <c r="F466" s="66" t="str">
        <f t="shared" si="31"/>
        <v>否</v>
      </c>
      <c r="G466" s="67" t="str">
        <f t="shared" si="32"/>
        <v>是</v>
      </c>
    </row>
    <row r="467" ht="16" customHeight="1" spans="1:7">
      <c r="A467" s="61">
        <v>462</v>
      </c>
      <c r="B467" s="62" t="str">
        <f>Sheet1!A462</f>
        <v>广东永信时代建筑工程有限公司</v>
      </c>
      <c r="C467" s="63"/>
      <c r="D467" s="64">
        <f>Sheet1!B462</f>
        <v>1798616.07</v>
      </c>
      <c r="E467" s="65" t="str">
        <f t="shared" si="30"/>
        <v>否</v>
      </c>
      <c r="F467" s="66" t="str">
        <f t="shared" si="31"/>
        <v>否</v>
      </c>
      <c r="G467" s="67" t="str">
        <f t="shared" si="32"/>
        <v>是</v>
      </c>
    </row>
    <row r="468" ht="16" customHeight="1" spans="1:7">
      <c r="A468" s="61">
        <v>463</v>
      </c>
      <c r="B468" s="62" t="str">
        <f>Sheet1!A463</f>
        <v>东莞市百越建设有限公司</v>
      </c>
      <c r="C468" s="63"/>
      <c r="D468" s="64">
        <f>Sheet1!B463</f>
        <v>1798616.07</v>
      </c>
      <c r="E468" s="65" t="str">
        <f t="shared" si="30"/>
        <v>否</v>
      </c>
      <c r="F468" s="66" t="str">
        <f t="shared" si="31"/>
        <v>否</v>
      </c>
      <c r="G468" s="67" t="str">
        <f t="shared" si="32"/>
        <v>是</v>
      </c>
    </row>
    <row r="469" ht="16" customHeight="1" spans="1:7">
      <c r="A469" s="61">
        <v>464</v>
      </c>
      <c r="B469" s="62" t="str">
        <f>Sheet1!A464</f>
        <v>湖北嘉园建设有限公司</v>
      </c>
      <c r="C469" s="63"/>
      <c r="D469" s="64">
        <f>Sheet1!B464</f>
        <v>1798616.07</v>
      </c>
      <c r="E469" s="65" t="str">
        <f t="shared" si="30"/>
        <v>否</v>
      </c>
      <c r="F469" s="66" t="str">
        <f t="shared" si="31"/>
        <v>否</v>
      </c>
      <c r="G469" s="67" t="str">
        <f t="shared" si="32"/>
        <v>是</v>
      </c>
    </row>
    <row r="470" ht="16" customHeight="1" spans="1:7">
      <c r="A470" s="61">
        <v>465</v>
      </c>
      <c r="B470" s="62" t="str">
        <f>Sheet1!A465</f>
        <v>广东华罡建设工程有限公司</v>
      </c>
      <c r="C470" s="63"/>
      <c r="D470" s="64">
        <f>Sheet1!B465</f>
        <v>1798616.07</v>
      </c>
      <c r="E470" s="65" t="str">
        <f t="shared" si="30"/>
        <v>否</v>
      </c>
      <c r="F470" s="66" t="str">
        <f t="shared" si="31"/>
        <v>否</v>
      </c>
      <c r="G470" s="67" t="str">
        <f t="shared" si="32"/>
        <v>是</v>
      </c>
    </row>
    <row r="471" ht="16" customHeight="1" spans="1:7">
      <c r="A471" s="61">
        <v>466</v>
      </c>
      <c r="B471" s="62" t="str">
        <f>Sheet1!A466</f>
        <v>广东荣源建设工程有限公司</v>
      </c>
      <c r="C471" s="63"/>
      <c r="D471" s="64">
        <f>Sheet1!B466</f>
        <v>1798616.05</v>
      </c>
      <c r="E471" s="65" t="str">
        <f t="shared" si="30"/>
        <v>否</v>
      </c>
      <c r="F471" s="66" t="str">
        <f t="shared" si="31"/>
        <v>否</v>
      </c>
      <c r="G471" s="67" t="str">
        <f t="shared" si="32"/>
        <v>是</v>
      </c>
    </row>
    <row r="472" ht="16" customHeight="1" spans="1:7">
      <c r="A472" s="61">
        <v>467</v>
      </c>
      <c r="B472" s="62" t="str">
        <f>Sheet1!A467</f>
        <v>广东十七人建设工程有限公司</v>
      </c>
      <c r="C472" s="63"/>
      <c r="D472" s="64">
        <f>Sheet1!B467</f>
        <v>1798615.69</v>
      </c>
      <c r="E472" s="65" t="str">
        <f t="shared" si="30"/>
        <v>否</v>
      </c>
      <c r="F472" s="66" t="str">
        <f t="shared" si="31"/>
        <v>否</v>
      </c>
      <c r="G472" s="67" t="str">
        <f t="shared" si="32"/>
        <v>是</v>
      </c>
    </row>
    <row r="473" ht="16" customHeight="1" spans="1:7">
      <c r="A473" s="61">
        <v>468</v>
      </c>
      <c r="B473" s="62" t="str">
        <f>Sheet1!A468</f>
        <v>广东兴煌建设工程有限公司</v>
      </c>
      <c r="C473" s="63"/>
      <c r="D473" s="64">
        <f>Sheet1!B468</f>
        <v>1798520.32</v>
      </c>
      <c r="E473" s="65" t="str">
        <f t="shared" si="30"/>
        <v>否</v>
      </c>
      <c r="F473" s="66" t="str">
        <f t="shared" si="31"/>
        <v>否</v>
      </c>
      <c r="G473" s="67" t="str">
        <f t="shared" si="32"/>
        <v>是</v>
      </c>
    </row>
    <row r="474" ht="16" customHeight="1" spans="1:7">
      <c r="A474" s="61">
        <v>469</v>
      </c>
      <c r="B474" s="62" t="str">
        <f>Sheet1!A469</f>
        <v>广东中宏海建设有限公司</v>
      </c>
      <c r="C474" s="63"/>
      <c r="D474" s="64">
        <f>Sheet1!B469</f>
        <v>1798423.51</v>
      </c>
      <c r="E474" s="65" t="str">
        <f t="shared" si="30"/>
        <v>否</v>
      </c>
      <c r="F474" s="66" t="str">
        <f t="shared" si="31"/>
        <v>否</v>
      </c>
      <c r="G474" s="67" t="str">
        <f t="shared" si="32"/>
        <v>是</v>
      </c>
    </row>
    <row r="475" ht="16" customHeight="1" spans="1:7">
      <c r="A475" s="61">
        <v>470</v>
      </c>
      <c r="B475" s="62" t="str">
        <f>Sheet1!A470</f>
        <v>广东锦鹏建设工程有限公司</v>
      </c>
      <c r="C475" s="63"/>
      <c r="D475" s="64">
        <f>Sheet1!B470</f>
        <v>1798292.82</v>
      </c>
      <c r="E475" s="65" t="str">
        <f t="shared" si="30"/>
        <v>否</v>
      </c>
      <c r="F475" s="66" t="str">
        <f t="shared" si="31"/>
        <v>否</v>
      </c>
      <c r="G475" s="67" t="str">
        <f t="shared" si="32"/>
        <v>是</v>
      </c>
    </row>
    <row r="476" ht="16" customHeight="1" spans="1:7">
      <c r="A476" s="61">
        <v>471</v>
      </c>
      <c r="B476" s="62" t="str">
        <f>Sheet1!A471</f>
        <v>广东东和建设有限公司</v>
      </c>
      <c r="C476" s="63"/>
      <c r="D476" s="64">
        <f>Sheet1!B471</f>
        <v>1797992.1</v>
      </c>
      <c r="E476" s="65" t="str">
        <f t="shared" si="30"/>
        <v>否</v>
      </c>
      <c r="F476" s="66" t="str">
        <f t="shared" si="31"/>
        <v>否</v>
      </c>
      <c r="G476" s="67" t="str">
        <f t="shared" si="32"/>
        <v>是</v>
      </c>
    </row>
    <row r="477" ht="16" customHeight="1" spans="1:7">
      <c r="A477" s="61">
        <v>472</v>
      </c>
      <c r="B477" s="62" t="str">
        <f>Sheet1!A472</f>
        <v>广州市卓爵建筑工程有限公司</v>
      </c>
      <c r="C477" s="63"/>
      <c r="D477" s="64">
        <f>Sheet1!B472</f>
        <v>1797874.11</v>
      </c>
      <c r="E477" s="65" t="str">
        <f t="shared" si="30"/>
        <v>否</v>
      </c>
      <c r="F477" s="66" t="str">
        <f t="shared" si="31"/>
        <v>否</v>
      </c>
      <c r="G477" s="67" t="str">
        <f t="shared" si="32"/>
        <v>是</v>
      </c>
    </row>
    <row r="478" ht="16" customHeight="1" spans="1:7">
      <c r="A478" s="61">
        <v>473</v>
      </c>
      <c r="B478" s="62" t="str">
        <f>Sheet1!A473</f>
        <v>河源市水工建筑工程有限公司</v>
      </c>
      <c r="C478" s="63"/>
      <c r="D478" s="64">
        <f>Sheet1!B473</f>
        <v>1797760.47</v>
      </c>
      <c r="E478" s="65" t="str">
        <f t="shared" si="30"/>
        <v>否</v>
      </c>
      <c r="F478" s="66" t="str">
        <f t="shared" si="31"/>
        <v>否</v>
      </c>
      <c r="G478" s="67" t="str">
        <f t="shared" si="32"/>
        <v>是</v>
      </c>
    </row>
    <row r="479" ht="16" customHeight="1" spans="1:7">
      <c r="A479" s="61">
        <v>474</v>
      </c>
      <c r="B479" s="62" t="str">
        <f>Sheet1!A474</f>
        <v>广东新亨建设工程有限公司</v>
      </c>
      <c r="C479" s="63"/>
      <c r="D479" s="64">
        <f>Sheet1!B474</f>
        <v>1797760.18</v>
      </c>
      <c r="E479" s="65" t="str">
        <f t="shared" si="30"/>
        <v>否</v>
      </c>
      <c r="F479" s="66" t="str">
        <f t="shared" si="31"/>
        <v>否</v>
      </c>
      <c r="G479" s="67" t="str">
        <f t="shared" si="32"/>
        <v>是</v>
      </c>
    </row>
    <row r="480" ht="16" customHeight="1" spans="1:7">
      <c r="A480" s="61">
        <v>475</v>
      </c>
      <c r="B480" s="62" t="str">
        <f>Sheet1!A475</f>
        <v>广东鸿兴裕建设工程有限公司</v>
      </c>
      <c r="C480" s="63"/>
      <c r="D480" s="64">
        <f>Sheet1!B475</f>
        <v>1797683.6</v>
      </c>
      <c r="E480" s="65" t="str">
        <f t="shared" si="30"/>
        <v>否</v>
      </c>
      <c r="F480" s="66" t="str">
        <f t="shared" si="31"/>
        <v>否</v>
      </c>
      <c r="G480" s="67" t="str">
        <f t="shared" si="32"/>
        <v>是</v>
      </c>
    </row>
    <row r="481" ht="16" customHeight="1" spans="1:7">
      <c r="A481" s="61">
        <v>476</v>
      </c>
      <c r="B481" s="62" t="str">
        <f>Sheet1!A476</f>
        <v>广东标鼎建设工程有限公司</v>
      </c>
      <c r="C481" s="63"/>
      <c r="D481" s="64">
        <f>Sheet1!B476</f>
        <v>1797635.54</v>
      </c>
      <c r="E481" s="65" t="str">
        <f t="shared" si="30"/>
        <v>否</v>
      </c>
      <c r="F481" s="66" t="str">
        <f t="shared" si="31"/>
        <v>否</v>
      </c>
      <c r="G481" s="67" t="str">
        <f t="shared" si="32"/>
        <v>是</v>
      </c>
    </row>
    <row r="482" ht="16" customHeight="1" spans="1:7">
      <c r="A482" s="61">
        <v>477</v>
      </c>
      <c r="B482" s="62" t="str">
        <f>Sheet1!A477</f>
        <v>广东大吾建工有限公司</v>
      </c>
      <c r="C482" s="63"/>
      <c r="D482" s="64">
        <f>Sheet1!B477</f>
        <v>1797501.01</v>
      </c>
      <c r="E482" s="65" t="str">
        <f t="shared" si="30"/>
        <v>否</v>
      </c>
      <c r="F482" s="66" t="str">
        <f t="shared" si="31"/>
        <v>否</v>
      </c>
      <c r="G482" s="67" t="str">
        <f t="shared" si="32"/>
        <v>是</v>
      </c>
    </row>
    <row r="483" ht="16" customHeight="1" spans="1:7">
      <c r="A483" s="61">
        <v>478</v>
      </c>
      <c r="B483" s="62" t="str">
        <f>Sheet1!A478</f>
        <v>广东骏基建设有限公司</v>
      </c>
      <c r="C483" s="63"/>
      <c r="D483" s="64">
        <f>Sheet1!B478</f>
        <v>1796915.15</v>
      </c>
      <c r="E483" s="65" t="str">
        <f t="shared" si="30"/>
        <v>否</v>
      </c>
      <c r="F483" s="66" t="str">
        <f t="shared" si="31"/>
        <v>否</v>
      </c>
      <c r="G483" s="67" t="str">
        <f t="shared" si="32"/>
        <v>是</v>
      </c>
    </row>
    <row r="484" ht="16" customHeight="1" spans="1:7">
      <c r="A484" s="61">
        <v>479</v>
      </c>
      <c r="B484" s="62" t="str">
        <f>Sheet1!A479</f>
        <v>泓源建工（深圳）集团有限公司</v>
      </c>
      <c r="C484" s="63"/>
      <c r="D484" s="64">
        <f>Sheet1!B479</f>
        <v>1796775.16</v>
      </c>
      <c r="E484" s="65" t="str">
        <f t="shared" si="30"/>
        <v>否</v>
      </c>
      <c r="F484" s="66" t="str">
        <f t="shared" si="31"/>
        <v>否</v>
      </c>
      <c r="G484" s="67" t="str">
        <f t="shared" si="32"/>
        <v>是</v>
      </c>
    </row>
    <row r="485" ht="16" customHeight="1" spans="1:7">
      <c r="A485" s="61">
        <v>480</v>
      </c>
      <c r="B485" s="62" t="str">
        <f>Sheet1!A480</f>
        <v>广东楚林建设有限公司</v>
      </c>
      <c r="C485" s="63"/>
      <c r="D485" s="64">
        <f>Sheet1!B480</f>
        <v>1796775.16</v>
      </c>
      <c r="E485" s="65" t="str">
        <f t="shared" si="30"/>
        <v>否</v>
      </c>
      <c r="F485" s="66" t="str">
        <f t="shared" si="31"/>
        <v>否</v>
      </c>
      <c r="G485" s="67" t="str">
        <f t="shared" si="32"/>
        <v>是</v>
      </c>
    </row>
    <row r="486" ht="16" customHeight="1" spans="1:7">
      <c r="A486" s="61">
        <v>481</v>
      </c>
      <c r="B486" s="62" t="str">
        <f>Sheet1!A481</f>
        <v>广东荣和建设工程有限公司</v>
      </c>
      <c r="C486" s="63"/>
      <c r="D486" s="64">
        <f>Sheet1!B481</f>
        <v>1796775.16</v>
      </c>
      <c r="E486" s="65" t="str">
        <f t="shared" si="30"/>
        <v>否</v>
      </c>
      <c r="F486" s="66" t="str">
        <f t="shared" si="31"/>
        <v>否</v>
      </c>
      <c r="G486" s="67" t="str">
        <f t="shared" si="32"/>
        <v>是</v>
      </c>
    </row>
    <row r="487" ht="16" customHeight="1" spans="1:7">
      <c r="A487" s="61">
        <v>482</v>
      </c>
      <c r="B487" s="62" t="str">
        <f>Sheet1!A482</f>
        <v>深圳市众鑫城建设工程有限公司</v>
      </c>
      <c r="C487" s="63"/>
      <c r="D487" s="64">
        <f>Sheet1!B482</f>
        <v>1796775.16</v>
      </c>
      <c r="E487" s="65" t="str">
        <f t="shared" si="30"/>
        <v>否</v>
      </c>
      <c r="F487" s="66" t="str">
        <f t="shared" si="31"/>
        <v>否</v>
      </c>
      <c r="G487" s="67" t="str">
        <f t="shared" si="32"/>
        <v>是</v>
      </c>
    </row>
    <row r="488" ht="16" customHeight="1" spans="1:7">
      <c r="A488" s="61">
        <v>483</v>
      </c>
      <c r="B488" s="62" t="str">
        <f>Sheet1!A483</f>
        <v>深圳市超卓建设管理集团有限公司</v>
      </c>
      <c r="C488" s="63"/>
      <c r="D488" s="64">
        <f>Sheet1!B483</f>
        <v>1796775.16</v>
      </c>
      <c r="E488" s="65" t="str">
        <f t="shared" si="30"/>
        <v>否</v>
      </c>
      <c r="F488" s="66" t="str">
        <f t="shared" si="31"/>
        <v>否</v>
      </c>
      <c r="G488" s="67" t="str">
        <f t="shared" si="32"/>
        <v>是</v>
      </c>
    </row>
    <row r="489" ht="16" customHeight="1" spans="1:7">
      <c r="A489" s="61">
        <v>484</v>
      </c>
      <c r="B489" s="62" t="str">
        <f>Sheet1!A484</f>
        <v>广州和宜工程有限公司</v>
      </c>
      <c r="C489" s="63"/>
      <c r="D489" s="64">
        <f>Sheet1!B484</f>
        <v>1796775.16</v>
      </c>
      <c r="E489" s="65" t="str">
        <f t="shared" si="30"/>
        <v>否</v>
      </c>
      <c r="F489" s="66" t="str">
        <f t="shared" si="31"/>
        <v>否</v>
      </c>
      <c r="G489" s="67" t="str">
        <f t="shared" si="32"/>
        <v>是</v>
      </c>
    </row>
    <row r="490" ht="16" customHeight="1" spans="1:7">
      <c r="A490" s="61">
        <v>485</v>
      </c>
      <c r="B490" s="62" t="str">
        <f>Sheet1!A485</f>
        <v>海南隆昌建筑工程有限公司</v>
      </c>
      <c r="C490" s="63"/>
      <c r="D490" s="64">
        <f>Sheet1!B485</f>
        <v>1796775.16</v>
      </c>
      <c r="E490" s="65" t="str">
        <f t="shared" si="30"/>
        <v>否</v>
      </c>
      <c r="F490" s="66" t="str">
        <f t="shared" si="31"/>
        <v>否</v>
      </c>
      <c r="G490" s="67" t="str">
        <f t="shared" si="32"/>
        <v>是</v>
      </c>
    </row>
    <row r="491" ht="16" customHeight="1" spans="1:7">
      <c r="A491" s="61">
        <v>486</v>
      </c>
      <c r="B491" s="62" t="str">
        <f>Sheet1!A486</f>
        <v>广州市骏烨建筑工程有限公司</v>
      </c>
      <c r="C491" s="63"/>
      <c r="D491" s="64">
        <f>Sheet1!B486</f>
        <v>1796775.16</v>
      </c>
      <c r="E491" s="65" t="str">
        <f t="shared" si="30"/>
        <v>否</v>
      </c>
      <c r="F491" s="66" t="str">
        <f t="shared" si="31"/>
        <v>否</v>
      </c>
      <c r="G491" s="67" t="str">
        <f t="shared" si="32"/>
        <v>是</v>
      </c>
    </row>
    <row r="492" ht="16" customHeight="1" spans="1:7">
      <c r="A492" s="61">
        <v>487</v>
      </c>
      <c r="B492" s="62" t="str">
        <f>Sheet1!A487</f>
        <v>珠海市长洲建设工程有限公司</v>
      </c>
      <c r="C492" s="63"/>
      <c r="D492" s="64">
        <f>Sheet1!B487</f>
        <v>1796775.16</v>
      </c>
      <c r="E492" s="65" t="str">
        <f t="shared" si="30"/>
        <v>否</v>
      </c>
      <c r="F492" s="66" t="str">
        <f t="shared" si="31"/>
        <v>否</v>
      </c>
      <c r="G492" s="67" t="str">
        <f t="shared" si="32"/>
        <v>是</v>
      </c>
    </row>
    <row r="493" ht="16" customHeight="1" spans="1:7">
      <c r="A493" s="61">
        <v>488</v>
      </c>
      <c r="B493" s="62" t="str">
        <f>Sheet1!A488</f>
        <v>广东振河建设工程有限公司</v>
      </c>
      <c r="C493" s="63"/>
      <c r="D493" s="64">
        <f>Sheet1!B488</f>
        <v>1796775.16</v>
      </c>
      <c r="E493" s="65" t="str">
        <f t="shared" si="30"/>
        <v>否</v>
      </c>
      <c r="F493" s="66" t="str">
        <f t="shared" si="31"/>
        <v>否</v>
      </c>
      <c r="G493" s="67" t="str">
        <f t="shared" si="32"/>
        <v>是</v>
      </c>
    </row>
    <row r="494" ht="16" customHeight="1" spans="1:7">
      <c r="A494" s="61">
        <v>489</v>
      </c>
      <c r="B494" s="62" t="str">
        <f>Sheet1!A489</f>
        <v>广东旭翔建筑安装工程有限公司</v>
      </c>
      <c r="C494" s="63"/>
      <c r="D494" s="64">
        <f>Sheet1!B489</f>
        <v>1796775.16</v>
      </c>
      <c r="E494" s="65" t="str">
        <f t="shared" si="30"/>
        <v>否</v>
      </c>
      <c r="F494" s="66" t="str">
        <f t="shared" si="31"/>
        <v>否</v>
      </c>
      <c r="G494" s="67" t="str">
        <f t="shared" si="32"/>
        <v>是</v>
      </c>
    </row>
    <row r="495" ht="16" customHeight="1" spans="1:7">
      <c r="A495" s="61">
        <v>490</v>
      </c>
      <c r="B495" s="62" t="str">
        <f>Sheet1!A490</f>
        <v>深圳市德伟建设有限公司</v>
      </c>
      <c r="C495" s="63"/>
      <c r="D495" s="64">
        <f>Sheet1!B490</f>
        <v>1796611.05</v>
      </c>
      <c r="E495" s="65" t="str">
        <f t="shared" si="30"/>
        <v>否</v>
      </c>
      <c r="F495" s="66" t="str">
        <f t="shared" si="31"/>
        <v>否</v>
      </c>
      <c r="G495" s="67" t="str">
        <f t="shared" si="32"/>
        <v>是</v>
      </c>
    </row>
    <row r="496" ht="16" customHeight="1" spans="1:7">
      <c r="A496" s="61">
        <v>491</v>
      </c>
      <c r="B496" s="62" t="str">
        <f>Sheet1!A491</f>
        <v>广东浪涛建设工程有限公司</v>
      </c>
      <c r="C496" s="63"/>
      <c r="D496" s="64">
        <f>Sheet1!B491</f>
        <v>1796607.36</v>
      </c>
      <c r="E496" s="65" t="str">
        <f t="shared" si="30"/>
        <v>否</v>
      </c>
      <c r="F496" s="66" t="str">
        <f t="shared" si="31"/>
        <v>否</v>
      </c>
      <c r="G496" s="67" t="str">
        <f t="shared" si="32"/>
        <v>是</v>
      </c>
    </row>
    <row r="497" ht="16" customHeight="1" spans="1:7">
      <c r="A497" s="61">
        <v>492</v>
      </c>
      <c r="B497" s="62" t="str">
        <f>Sheet1!A492</f>
        <v>广东恒基隆建设有限公司</v>
      </c>
      <c r="C497" s="63"/>
      <c r="D497" s="64">
        <f>Sheet1!B492</f>
        <v>1796470.15</v>
      </c>
      <c r="E497" s="65" t="str">
        <f t="shared" si="30"/>
        <v>否</v>
      </c>
      <c r="F497" s="66" t="str">
        <f t="shared" si="31"/>
        <v>否</v>
      </c>
      <c r="G497" s="67" t="str">
        <f t="shared" si="32"/>
        <v>是</v>
      </c>
    </row>
    <row r="498" ht="16" customHeight="1" spans="1:7">
      <c r="A498" s="61">
        <v>493</v>
      </c>
      <c r="B498" s="62" t="str">
        <f>Sheet1!A493</f>
        <v>贵州省公建投资控股有限公司</v>
      </c>
      <c r="C498" s="63"/>
      <c r="D498" s="64">
        <f>Sheet1!B493</f>
        <v>1796319.08</v>
      </c>
      <c r="E498" s="65" t="str">
        <f t="shared" si="30"/>
        <v>否</v>
      </c>
      <c r="F498" s="66" t="str">
        <f t="shared" si="31"/>
        <v>否</v>
      </c>
      <c r="G498" s="67" t="str">
        <f t="shared" si="32"/>
        <v>是</v>
      </c>
    </row>
    <row r="499" ht="16" customHeight="1" spans="1:7">
      <c r="A499" s="61">
        <v>494</v>
      </c>
      <c r="B499" s="62" t="str">
        <f>Sheet1!A494</f>
        <v>广东坚源建设工程有限公司</v>
      </c>
      <c r="C499" s="63"/>
      <c r="D499" s="64">
        <f>Sheet1!B494</f>
        <v>1796251.8</v>
      </c>
      <c r="E499" s="65" t="str">
        <f t="shared" si="30"/>
        <v>否</v>
      </c>
      <c r="F499" s="66" t="str">
        <f t="shared" si="31"/>
        <v>否</v>
      </c>
      <c r="G499" s="67" t="str">
        <f t="shared" si="32"/>
        <v>是</v>
      </c>
    </row>
    <row r="500" ht="16" customHeight="1" spans="1:7">
      <c r="A500" s="61">
        <v>495</v>
      </c>
      <c r="B500" s="62" t="str">
        <f>Sheet1!A495</f>
        <v>广东腾大建设集团有限公司</v>
      </c>
      <c r="C500" s="63"/>
      <c r="D500" s="64">
        <f>Sheet1!B495</f>
        <v>1796213.36</v>
      </c>
      <c r="E500" s="65" t="str">
        <f t="shared" si="30"/>
        <v>否</v>
      </c>
      <c r="F500" s="66" t="str">
        <f t="shared" si="31"/>
        <v>否</v>
      </c>
      <c r="G500" s="67" t="str">
        <f t="shared" si="32"/>
        <v>是</v>
      </c>
    </row>
    <row r="501" ht="16" customHeight="1" spans="1:7">
      <c r="A501" s="61">
        <v>496</v>
      </c>
      <c r="B501" s="62" t="str">
        <f>Sheet1!A496</f>
        <v>林耘建设有限公司</v>
      </c>
      <c r="C501" s="63"/>
      <c r="D501" s="64">
        <f>Sheet1!B496</f>
        <v>1796045.2</v>
      </c>
      <c r="E501" s="65" t="str">
        <f t="shared" si="30"/>
        <v>否</v>
      </c>
      <c r="F501" s="66" t="str">
        <f t="shared" si="31"/>
        <v>否</v>
      </c>
      <c r="G501" s="67" t="str">
        <f t="shared" si="32"/>
        <v>是</v>
      </c>
    </row>
    <row r="502" ht="16" customHeight="1" spans="1:7">
      <c r="A502" s="61">
        <v>497</v>
      </c>
      <c r="B502" s="62" t="str">
        <f>Sheet1!A497</f>
        <v>广东英祥建设工程有限公司</v>
      </c>
      <c r="C502" s="63"/>
      <c r="D502" s="64">
        <f>Sheet1!B497</f>
        <v>1795994.2</v>
      </c>
      <c r="E502" s="65" t="str">
        <f t="shared" si="30"/>
        <v>否</v>
      </c>
      <c r="F502" s="66" t="str">
        <f t="shared" si="31"/>
        <v>否</v>
      </c>
      <c r="G502" s="67" t="str">
        <f t="shared" si="32"/>
        <v>是</v>
      </c>
    </row>
    <row r="503" ht="16" customHeight="1" spans="1:7">
      <c r="A503" s="61">
        <v>498</v>
      </c>
      <c r="B503" s="62" t="str">
        <f>Sheet1!A498</f>
        <v>河源市达强水电建设有限公司</v>
      </c>
      <c r="C503" s="63"/>
      <c r="D503" s="64">
        <f>Sheet1!B498</f>
        <v>1795973.13</v>
      </c>
      <c r="E503" s="65" t="str">
        <f t="shared" si="30"/>
        <v>否</v>
      </c>
      <c r="F503" s="66" t="str">
        <f t="shared" si="31"/>
        <v>否</v>
      </c>
      <c r="G503" s="67" t="str">
        <f t="shared" si="32"/>
        <v>是</v>
      </c>
    </row>
    <row r="504" ht="16" customHeight="1" spans="1:7">
      <c r="A504" s="61">
        <v>499</v>
      </c>
      <c r="B504" s="62" t="str">
        <f>Sheet1!A499</f>
        <v>广东福永建设工程有限公司</v>
      </c>
      <c r="C504" s="63"/>
      <c r="D504" s="64">
        <f>Sheet1!B499</f>
        <v>1795921.21</v>
      </c>
      <c r="E504" s="65" t="str">
        <f t="shared" si="30"/>
        <v>否</v>
      </c>
      <c r="F504" s="66" t="str">
        <f t="shared" si="31"/>
        <v>否</v>
      </c>
      <c r="G504" s="67" t="str">
        <f t="shared" si="32"/>
        <v>是</v>
      </c>
    </row>
    <row r="505" ht="16" customHeight="1" spans="1:7">
      <c r="A505" s="61">
        <v>500</v>
      </c>
      <c r="B505" s="62" t="str">
        <f>Sheet1!A500</f>
        <v>韶关市鼎韶建筑工程有限公司</v>
      </c>
      <c r="C505" s="63"/>
      <c r="D505" s="64">
        <f>Sheet1!B500</f>
        <v>1795857.83</v>
      </c>
      <c r="E505" s="65" t="str">
        <f t="shared" si="30"/>
        <v>否</v>
      </c>
      <c r="F505" s="66" t="str">
        <f t="shared" si="31"/>
        <v>否</v>
      </c>
      <c r="G505" s="67" t="str">
        <f t="shared" si="32"/>
        <v>是</v>
      </c>
    </row>
    <row r="506" ht="16" customHeight="1" spans="1:7">
      <c r="A506" s="61">
        <v>501</v>
      </c>
      <c r="B506" s="62" t="str">
        <f>Sheet1!A501</f>
        <v>广东天寻建设有限公司</v>
      </c>
      <c r="C506" s="63"/>
      <c r="D506" s="64">
        <f>Sheet1!B501</f>
        <v>1795828.99</v>
      </c>
      <c r="E506" s="65" t="str">
        <f t="shared" si="30"/>
        <v>否</v>
      </c>
      <c r="F506" s="66" t="str">
        <f t="shared" si="31"/>
        <v>否</v>
      </c>
      <c r="G506" s="67" t="str">
        <f t="shared" si="32"/>
        <v>是</v>
      </c>
    </row>
    <row r="507" ht="16" customHeight="1" spans="1:7">
      <c r="A507" s="61">
        <v>502</v>
      </c>
      <c r="B507" s="62" t="str">
        <f>Sheet1!A502</f>
        <v>深圳市泰源佳建设工程有限公司</v>
      </c>
      <c r="C507" s="63"/>
      <c r="D507" s="64">
        <f>Sheet1!B502</f>
        <v>1795664.25</v>
      </c>
      <c r="E507" s="65" t="str">
        <f t="shared" si="30"/>
        <v>否</v>
      </c>
      <c r="F507" s="66" t="str">
        <f t="shared" si="31"/>
        <v>否</v>
      </c>
      <c r="G507" s="67" t="str">
        <f t="shared" si="32"/>
        <v>是</v>
      </c>
    </row>
    <row r="508" ht="16" customHeight="1" spans="1:7">
      <c r="A508" s="61">
        <v>503</v>
      </c>
      <c r="B508" s="62" t="str">
        <f>Sheet1!A503</f>
        <v>广东元光建设有限公司</v>
      </c>
      <c r="C508" s="63"/>
      <c r="D508" s="64">
        <f>Sheet1!B503</f>
        <v>1795560.8</v>
      </c>
      <c r="E508" s="65" t="str">
        <f t="shared" si="30"/>
        <v>否</v>
      </c>
      <c r="F508" s="66" t="str">
        <f t="shared" si="31"/>
        <v>否</v>
      </c>
      <c r="G508" s="67" t="str">
        <f t="shared" si="32"/>
        <v>是</v>
      </c>
    </row>
    <row r="509" ht="16" customHeight="1" spans="1:7">
      <c r="A509" s="61">
        <v>504</v>
      </c>
      <c r="B509" s="62" t="str">
        <f>Sheet1!A504</f>
        <v>河南武天建设工程有限公司</v>
      </c>
      <c r="C509" s="63"/>
      <c r="D509" s="64">
        <f>Sheet1!B504</f>
        <v>1795544.35</v>
      </c>
      <c r="E509" s="65" t="str">
        <f t="shared" si="30"/>
        <v>否</v>
      </c>
      <c r="F509" s="66" t="str">
        <f t="shared" si="31"/>
        <v>否</v>
      </c>
      <c r="G509" s="67" t="str">
        <f t="shared" si="32"/>
        <v>是</v>
      </c>
    </row>
    <row r="510" ht="16" customHeight="1" spans="1:7">
      <c r="A510" s="61">
        <v>505</v>
      </c>
      <c r="B510" s="62" t="str">
        <f>Sheet1!A505</f>
        <v>广东智慧建设项目管理有限公司</v>
      </c>
      <c r="C510" s="63"/>
      <c r="D510" s="64">
        <f>Sheet1!B505</f>
        <v>1795463.85</v>
      </c>
      <c r="E510" s="65" t="str">
        <f t="shared" si="30"/>
        <v>否</v>
      </c>
      <c r="F510" s="66" t="str">
        <f t="shared" si="31"/>
        <v>否</v>
      </c>
      <c r="G510" s="67" t="str">
        <f t="shared" si="32"/>
        <v>是</v>
      </c>
    </row>
    <row r="511" ht="16" customHeight="1" spans="1:7">
      <c r="A511" s="61">
        <v>506</v>
      </c>
      <c r="B511" s="62" t="str">
        <f>Sheet1!A506</f>
        <v>广东玄华建设有限公司</v>
      </c>
      <c r="C511" s="63"/>
      <c r="D511" s="64">
        <f>Sheet1!B506</f>
        <v>1795396.58</v>
      </c>
      <c r="E511" s="65" t="str">
        <f t="shared" ref="E511:E574" si="33">IF(D511&lt;=$G$3,"否","超上限")</f>
        <v>否</v>
      </c>
      <c r="F511" s="66" t="str">
        <f t="shared" ref="F511:F574" si="34">IF(D511&gt;=$G$4,"否","超下限")</f>
        <v>否</v>
      </c>
      <c r="G511" s="67" t="str">
        <f t="shared" ref="G511:G574" si="35">IF(AND(E511="否",F511="否"),"是","否")</f>
        <v>是</v>
      </c>
    </row>
    <row r="512" ht="16" customHeight="1" spans="1:7">
      <c r="A512" s="61">
        <v>507</v>
      </c>
      <c r="B512" s="62" t="str">
        <f>Sheet1!A507</f>
        <v>广州市海承建设工程有限公司</v>
      </c>
      <c r="C512" s="63"/>
      <c r="D512" s="64">
        <f>Sheet1!B507</f>
        <v>1795319.07</v>
      </c>
      <c r="E512" s="65" t="str">
        <f t="shared" si="33"/>
        <v>否</v>
      </c>
      <c r="F512" s="66" t="str">
        <f t="shared" si="34"/>
        <v>否</v>
      </c>
      <c r="G512" s="67" t="str">
        <f t="shared" si="35"/>
        <v>是</v>
      </c>
    </row>
    <row r="513" ht="16" customHeight="1" spans="1:7">
      <c r="A513" s="61">
        <v>508</v>
      </c>
      <c r="B513" s="62" t="str">
        <f>Sheet1!A508</f>
        <v>广东赛众建设有限公司</v>
      </c>
      <c r="C513" s="63"/>
      <c r="D513" s="64">
        <f>Sheet1!B508</f>
        <v>1795211.21</v>
      </c>
      <c r="E513" s="65" t="str">
        <f t="shared" si="33"/>
        <v>否</v>
      </c>
      <c r="F513" s="66" t="str">
        <f t="shared" si="34"/>
        <v>否</v>
      </c>
      <c r="G513" s="67" t="str">
        <f t="shared" si="35"/>
        <v>是</v>
      </c>
    </row>
    <row r="514" ht="16" customHeight="1" spans="1:7">
      <c r="A514" s="61">
        <v>509</v>
      </c>
      <c r="B514" s="62" t="str">
        <f>Sheet1!A509</f>
        <v>广东俞成建设工程有限公司</v>
      </c>
      <c r="C514" s="63"/>
      <c r="D514" s="64">
        <f>Sheet1!B509</f>
        <v>1795185.18</v>
      </c>
      <c r="E514" s="65" t="str">
        <f t="shared" si="33"/>
        <v>否</v>
      </c>
      <c r="F514" s="66" t="str">
        <f t="shared" si="34"/>
        <v>否</v>
      </c>
      <c r="G514" s="67" t="str">
        <f t="shared" si="35"/>
        <v>是</v>
      </c>
    </row>
    <row r="515" ht="16" customHeight="1" spans="1:7">
      <c r="A515" s="61">
        <v>510</v>
      </c>
      <c r="B515" s="62" t="str">
        <f>Sheet1!A510</f>
        <v>广东禾新建设工程有限公司</v>
      </c>
      <c r="C515" s="63"/>
      <c r="D515" s="64">
        <f>Sheet1!B510</f>
        <v>1795181.32</v>
      </c>
      <c r="E515" s="65" t="str">
        <f t="shared" si="33"/>
        <v>否</v>
      </c>
      <c r="F515" s="66" t="str">
        <f t="shared" si="34"/>
        <v>否</v>
      </c>
      <c r="G515" s="67" t="str">
        <f t="shared" si="35"/>
        <v>是</v>
      </c>
    </row>
    <row r="516" ht="16" customHeight="1" spans="1:7">
      <c r="A516" s="61">
        <v>511</v>
      </c>
      <c r="B516" s="62" t="str">
        <f>Sheet1!A511</f>
        <v>广东上鸿建设有限公司</v>
      </c>
      <c r="C516" s="63"/>
      <c r="D516" s="64">
        <f>Sheet1!B511</f>
        <v>1794934.25</v>
      </c>
      <c r="E516" s="65" t="str">
        <f t="shared" si="33"/>
        <v>否</v>
      </c>
      <c r="F516" s="66" t="str">
        <f t="shared" si="34"/>
        <v>否</v>
      </c>
      <c r="G516" s="67" t="str">
        <f t="shared" si="35"/>
        <v>是</v>
      </c>
    </row>
    <row r="517" ht="16" customHeight="1" spans="1:7">
      <c r="A517" s="61">
        <v>512</v>
      </c>
      <c r="B517" s="62" t="str">
        <f>Sheet1!A512</f>
        <v>广东中筑建设工程有限公司</v>
      </c>
      <c r="C517" s="63"/>
      <c r="D517" s="64">
        <f>Sheet1!B512</f>
        <v>1794934.25</v>
      </c>
      <c r="E517" s="65" t="str">
        <f t="shared" si="33"/>
        <v>否</v>
      </c>
      <c r="F517" s="66" t="str">
        <f t="shared" si="34"/>
        <v>否</v>
      </c>
      <c r="G517" s="67" t="str">
        <f t="shared" si="35"/>
        <v>是</v>
      </c>
    </row>
    <row r="518" ht="16" customHeight="1" spans="1:7">
      <c r="A518" s="61">
        <v>513</v>
      </c>
      <c r="B518" s="62" t="str">
        <f>Sheet1!A513</f>
        <v>深圳华安达建设集团有限公司</v>
      </c>
      <c r="C518" s="63"/>
      <c r="D518" s="64">
        <f>Sheet1!B513</f>
        <v>1794934.25</v>
      </c>
      <c r="E518" s="65" t="str">
        <f t="shared" si="33"/>
        <v>否</v>
      </c>
      <c r="F518" s="66" t="str">
        <f t="shared" si="34"/>
        <v>否</v>
      </c>
      <c r="G518" s="67" t="str">
        <f t="shared" si="35"/>
        <v>是</v>
      </c>
    </row>
    <row r="519" ht="16" customHeight="1" spans="1:7">
      <c r="A519" s="61">
        <v>514</v>
      </c>
      <c r="B519" s="62" t="str">
        <f>Sheet1!A514</f>
        <v>深圳市欣和建设工程有限公司</v>
      </c>
      <c r="C519" s="63"/>
      <c r="D519" s="64">
        <f>Sheet1!B514</f>
        <v>1794934.25</v>
      </c>
      <c r="E519" s="65" t="str">
        <f t="shared" si="33"/>
        <v>否</v>
      </c>
      <c r="F519" s="66" t="str">
        <f t="shared" si="34"/>
        <v>否</v>
      </c>
      <c r="G519" s="67" t="str">
        <f t="shared" si="35"/>
        <v>是</v>
      </c>
    </row>
    <row r="520" ht="16" customHeight="1" spans="1:7">
      <c r="A520" s="61">
        <v>515</v>
      </c>
      <c r="B520" s="62" t="str">
        <f>Sheet1!A515</f>
        <v>广东盛德发展建设有限公司</v>
      </c>
      <c r="C520" s="63"/>
      <c r="D520" s="64">
        <f>Sheet1!B515</f>
        <v>1794934.25</v>
      </c>
      <c r="E520" s="65" t="str">
        <f t="shared" si="33"/>
        <v>否</v>
      </c>
      <c r="F520" s="66" t="str">
        <f t="shared" si="34"/>
        <v>否</v>
      </c>
      <c r="G520" s="67" t="str">
        <f t="shared" si="35"/>
        <v>是</v>
      </c>
    </row>
    <row r="521" ht="16" customHeight="1" spans="1:7">
      <c r="A521" s="61">
        <v>516</v>
      </c>
      <c r="B521" s="62" t="str">
        <f>Sheet1!A516</f>
        <v>广东耀华建设有限公司</v>
      </c>
      <c r="C521" s="63"/>
      <c r="D521" s="64">
        <f>Sheet1!B516</f>
        <v>1794934.25</v>
      </c>
      <c r="E521" s="65" t="str">
        <f t="shared" si="33"/>
        <v>否</v>
      </c>
      <c r="F521" s="66" t="str">
        <f t="shared" si="34"/>
        <v>否</v>
      </c>
      <c r="G521" s="67" t="str">
        <f t="shared" si="35"/>
        <v>是</v>
      </c>
    </row>
    <row r="522" ht="16" customHeight="1" spans="1:7">
      <c r="A522" s="61">
        <v>517</v>
      </c>
      <c r="B522" s="62" t="str">
        <f>Sheet1!A517</f>
        <v>深圳维泰建设集团有限公司</v>
      </c>
      <c r="C522" s="63"/>
      <c r="D522" s="64">
        <f>Sheet1!B517</f>
        <v>1794934.25</v>
      </c>
      <c r="E522" s="65" t="str">
        <f t="shared" si="33"/>
        <v>否</v>
      </c>
      <c r="F522" s="66" t="str">
        <f t="shared" si="34"/>
        <v>否</v>
      </c>
      <c r="G522" s="67" t="str">
        <f t="shared" si="35"/>
        <v>是</v>
      </c>
    </row>
    <row r="523" ht="16" customHeight="1" spans="1:7">
      <c r="A523" s="61">
        <v>518</v>
      </c>
      <c r="B523" s="62" t="str">
        <f>Sheet1!A518</f>
        <v>福建省东升鸿工程建设有限公司</v>
      </c>
      <c r="C523" s="63"/>
      <c r="D523" s="64">
        <f>Sheet1!B518</f>
        <v>1794934.25</v>
      </c>
      <c r="E523" s="65" t="str">
        <f t="shared" si="33"/>
        <v>否</v>
      </c>
      <c r="F523" s="66" t="str">
        <f t="shared" si="34"/>
        <v>否</v>
      </c>
      <c r="G523" s="67" t="str">
        <f t="shared" si="35"/>
        <v>是</v>
      </c>
    </row>
    <row r="524" ht="16" customHeight="1" spans="1:7">
      <c r="A524" s="61">
        <v>519</v>
      </c>
      <c r="B524" s="62" t="str">
        <f>Sheet1!A519</f>
        <v>广东侨福建设有限公司</v>
      </c>
      <c r="C524" s="63"/>
      <c r="D524" s="64">
        <f>Sheet1!B519</f>
        <v>1794934.25</v>
      </c>
      <c r="E524" s="65" t="str">
        <f t="shared" si="33"/>
        <v>否</v>
      </c>
      <c r="F524" s="66" t="str">
        <f t="shared" si="34"/>
        <v>否</v>
      </c>
      <c r="G524" s="67" t="str">
        <f t="shared" si="35"/>
        <v>是</v>
      </c>
    </row>
    <row r="525" ht="16" customHeight="1" spans="1:7">
      <c r="A525" s="61">
        <v>520</v>
      </c>
      <c r="B525" s="62" t="str">
        <f>Sheet1!A520</f>
        <v>广西宏发建筑集团有限公司</v>
      </c>
      <c r="C525" s="63"/>
      <c r="D525" s="64">
        <f>Sheet1!B520</f>
        <v>1794934.25</v>
      </c>
      <c r="E525" s="65" t="str">
        <f t="shared" si="33"/>
        <v>否</v>
      </c>
      <c r="F525" s="66" t="str">
        <f t="shared" si="34"/>
        <v>否</v>
      </c>
      <c r="G525" s="67" t="str">
        <f t="shared" si="35"/>
        <v>是</v>
      </c>
    </row>
    <row r="526" ht="16" customHeight="1" spans="1:7">
      <c r="A526" s="61">
        <v>521</v>
      </c>
      <c r="B526" s="62" t="str">
        <f>Sheet1!A521</f>
        <v>广东裕达智能科技有限公司</v>
      </c>
      <c r="C526" s="63"/>
      <c r="D526" s="64">
        <f>Sheet1!B521</f>
        <v>1794934.25</v>
      </c>
      <c r="E526" s="65" t="str">
        <f t="shared" si="33"/>
        <v>否</v>
      </c>
      <c r="F526" s="66" t="str">
        <f t="shared" si="34"/>
        <v>否</v>
      </c>
      <c r="G526" s="67" t="str">
        <f t="shared" si="35"/>
        <v>是</v>
      </c>
    </row>
    <row r="527" ht="16" customHeight="1" spans="1:7">
      <c r="A527" s="61">
        <v>522</v>
      </c>
      <c r="B527" s="62" t="str">
        <f>Sheet1!A522</f>
        <v>广东莞建建设工程有限公司</v>
      </c>
      <c r="C527" s="63"/>
      <c r="D527" s="64">
        <f>Sheet1!B522</f>
        <v>1794934.25</v>
      </c>
      <c r="E527" s="65" t="str">
        <f t="shared" si="33"/>
        <v>否</v>
      </c>
      <c r="F527" s="66" t="str">
        <f t="shared" si="34"/>
        <v>否</v>
      </c>
      <c r="G527" s="67" t="str">
        <f t="shared" si="35"/>
        <v>是</v>
      </c>
    </row>
    <row r="528" ht="16" customHeight="1" spans="1:7">
      <c r="A528" s="61">
        <v>523</v>
      </c>
      <c r="B528" s="62" t="str">
        <f>Sheet1!A523</f>
        <v>广东裕仁生态建设有限公司</v>
      </c>
      <c r="C528" s="63"/>
      <c r="D528" s="64">
        <f>Sheet1!B523</f>
        <v>1794847.11</v>
      </c>
      <c r="E528" s="65" t="str">
        <f t="shared" si="33"/>
        <v>否</v>
      </c>
      <c r="F528" s="66" t="str">
        <f t="shared" si="34"/>
        <v>否</v>
      </c>
      <c r="G528" s="67" t="str">
        <f t="shared" si="35"/>
        <v>是</v>
      </c>
    </row>
    <row r="529" ht="16" customHeight="1" spans="1:7">
      <c r="A529" s="61">
        <v>524</v>
      </c>
      <c r="B529" s="62" t="str">
        <f>Sheet1!A524</f>
        <v>广东利基建设工程有限公司</v>
      </c>
      <c r="C529" s="63"/>
      <c r="D529" s="64">
        <f>Sheet1!B524</f>
        <v>1794558.65</v>
      </c>
      <c r="E529" s="65" t="str">
        <f t="shared" si="33"/>
        <v>否</v>
      </c>
      <c r="F529" s="66" t="str">
        <f t="shared" si="34"/>
        <v>否</v>
      </c>
      <c r="G529" s="67" t="str">
        <f t="shared" si="35"/>
        <v>是</v>
      </c>
    </row>
    <row r="530" ht="16" customHeight="1" spans="1:7">
      <c r="A530" s="61">
        <v>525</v>
      </c>
      <c r="B530" s="62" t="str">
        <f>Sheet1!A525</f>
        <v>深圳市彬绿园林有限公司</v>
      </c>
      <c r="C530" s="63"/>
      <c r="D530" s="64">
        <f>Sheet1!B525</f>
        <v>1794474.08</v>
      </c>
      <c r="E530" s="65" t="str">
        <f t="shared" si="33"/>
        <v>否</v>
      </c>
      <c r="F530" s="66" t="str">
        <f t="shared" si="34"/>
        <v>否</v>
      </c>
      <c r="G530" s="67" t="str">
        <f t="shared" si="35"/>
        <v>是</v>
      </c>
    </row>
    <row r="531" ht="16" customHeight="1" spans="1:7">
      <c r="A531" s="61">
        <v>526</v>
      </c>
      <c r="B531" s="62" t="str">
        <f>Sheet1!A526</f>
        <v>广东鸿福城建设有限公司</v>
      </c>
      <c r="C531" s="63"/>
      <c r="D531" s="64">
        <f>Sheet1!B526</f>
        <v>1794341.47</v>
      </c>
      <c r="E531" s="65" t="str">
        <f t="shared" si="33"/>
        <v>否</v>
      </c>
      <c r="F531" s="66" t="str">
        <f t="shared" si="34"/>
        <v>否</v>
      </c>
      <c r="G531" s="67" t="str">
        <f t="shared" si="35"/>
        <v>是</v>
      </c>
    </row>
    <row r="532" ht="16" customHeight="1" spans="1:7">
      <c r="A532" s="61">
        <v>527</v>
      </c>
      <c r="B532" s="62" t="str">
        <f>Sheet1!A527</f>
        <v>东莞市天祥建设工程有限公司</v>
      </c>
      <c r="C532" s="63"/>
      <c r="D532" s="64">
        <f>Sheet1!B527</f>
        <v>1794266.51</v>
      </c>
      <c r="E532" s="65" t="str">
        <f t="shared" si="33"/>
        <v>否</v>
      </c>
      <c r="F532" s="66" t="str">
        <f t="shared" si="34"/>
        <v>否</v>
      </c>
      <c r="G532" s="67" t="str">
        <f t="shared" si="35"/>
        <v>是</v>
      </c>
    </row>
    <row r="533" ht="16" customHeight="1" spans="1:7">
      <c r="A533" s="61">
        <v>528</v>
      </c>
      <c r="B533" s="62" t="str">
        <f>Sheet1!A528</f>
        <v>广东恒安建设工程有限公司</v>
      </c>
      <c r="C533" s="63"/>
      <c r="D533" s="64">
        <f>Sheet1!B528</f>
        <v>1794217.29</v>
      </c>
      <c r="E533" s="65" t="str">
        <f t="shared" si="33"/>
        <v>否</v>
      </c>
      <c r="F533" s="66" t="str">
        <f t="shared" si="34"/>
        <v>否</v>
      </c>
      <c r="G533" s="67" t="str">
        <f t="shared" si="35"/>
        <v>是</v>
      </c>
    </row>
    <row r="534" ht="16" customHeight="1" spans="1:7">
      <c r="A534" s="61">
        <v>529</v>
      </c>
      <c r="B534" s="62" t="str">
        <f>Sheet1!A529</f>
        <v>河南酬安建设工程有限公司</v>
      </c>
      <c r="C534" s="63"/>
      <c r="D534" s="64">
        <f>Sheet1!B529</f>
        <v>1794156.97</v>
      </c>
      <c r="E534" s="65" t="str">
        <f t="shared" si="33"/>
        <v>否</v>
      </c>
      <c r="F534" s="66" t="str">
        <f t="shared" si="34"/>
        <v>否</v>
      </c>
      <c r="G534" s="67" t="str">
        <f t="shared" si="35"/>
        <v>是</v>
      </c>
    </row>
    <row r="535" ht="16" customHeight="1" spans="1:7">
      <c r="A535" s="61">
        <v>530</v>
      </c>
      <c r="B535" s="62" t="str">
        <f>Sheet1!A530</f>
        <v>广东鼎顺建设集团有限公司</v>
      </c>
      <c r="C535" s="63"/>
      <c r="D535" s="64">
        <f>Sheet1!B530</f>
        <v>1793892.08</v>
      </c>
      <c r="E535" s="65" t="str">
        <f t="shared" si="33"/>
        <v>否</v>
      </c>
      <c r="F535" s="66" t="str">
        <f t="shared" si="34"/>
        <v>否</v>
      </c>
      <c r="G535" s="67" t="str">
        <f t="shared" si="35"/>
        <v>是</v>
      </c>
    </row>
    <row r="536" ht="16" customHeight="1" spans="1:7">
      <c r="A536" s="61">
        <v>531</v>
      </c>
      <c r="B536" s="62" t="str">
        <f>Sheet1!A531</f>
        <v>泰惠建设（广东）有限公司</v>
      </c>
      <c r="C536" s="63"/>
      <c r="D536" s="64">
        <f>Sheet1!B531</f>
        <v>1793811.03</v>
      </c>
      <c r="E536" s="65" t="str">
        <f t="shared" si="33"/>
        <v>否</v>
      </c>
      <c r="F536" s="66" t="str">
        <f t="shared" si="34"/>
        <v>否</v>
      </c>
      <c r="G536" s="67" t="str">
        <f t="shared" si="35"/>
        <v>是</v>
      </c>
    </row>
    <row r="537" ht="16" customHeight="1" spans="1:7">
      <c r="A537" s="61">
        <v>532</v>
      </c>
      <c r="B537" s="62" t="str">
        <f>Sheet1!A532</f>
        <v>恒炬达建设有限公司</v>
      </c>
      <c r="C537" s="63"/>
      <c r="D537" s="64">
        <f>Sheet1!B532</f>
        <v>1793762.62</v>
      </c>
      <c r="E537" s="65" t="str">
        <f t="shared" si="33"/>
        <v>否</v>
      </c>
      <c r="F537" s="66" t="str">
        <f t="shared" si="34"/>
        <v>否</v>
      </c>
      <c r="G537" s="67" t="str">
        <f t="shared" si="35"/>
        <v>是</v>
      </c>
    </row>
    <row r="538" ht="16" customHeight="1" spans="1:7">
      <c r="A538" s="61">
        <v>533</v>
      </c>
      <c r="B538" s="62" t="str">
        <f>Sheet1!A533</f>
        <v>广东中汇鼎建设有限公司</v>
      </c>
      <c r="C538" s="63"/>
      <c r="D538" s="64">
        <f>Sheet1!B533</f>
        <v>1793551.59</v>
      </c>
      <c r="E538" s="65" t="str">
        <f t="shared" si="33"/>
        <v>否</v>
      </c>
      <c r="F538" s="66" t="str">
        <f t="shared" si="34"/>
        <v>否</v>
      </c>
      <c r="G538" s="67" t="str">
        <f t="shared" si="35"/>
        <v>是</v>
      </c>
    </row>
    <row r="539" ht="16" customHeight="1" spans="1:7">
      <c r="A539" s="61">
        <v>534</v>
      </c>
      <c r="B539" s="62" t="str">
        <f>Sheet1!A534</f>
        <v>广州市庆和源建设有限公司</v>
      </c>
      <c r="C539" s="63"/>
      <c r="D539" s="64">
        <f>Sheet1!B534</f>
        <v>1793183.16</v>
      </c>
      <c r="E539" s="65" t="str">
        <f t="shared" si="33"/>
        <v>否</v>
      </c>
      <c r="F539" s="66" t="str">
        <f t="shared" si="34"/>
        <v>否</v>
      </c>
      <c r="G539" s="67" t="str">
        <f t="shared" si="35"/>
        <v>是</v>
      </c>
    </row>
    <row r="540" ht="16" customHeight="1" spans="1:7">
      <c r="A540" s="61">
        <v>535</v>
      </c>
      <c r="B540" s="62" t="str">
        <f>Sheet1!A535</f>
        <v>广东巴一建设有限公司</v>
      </c>
      <c r="C540" s="63"/>
      <c r="D540" s="64">
        <f>Sheet1!B535</f>
        <v>1793093.35</v>
      </c>
      <c r="E540" s="65" t="str">
        <f t="shared" si="33"/>
        <v>否</v>
      </c>
      <c r="F540" s="66" t="str">
        <f t="shared" si="34"/>
        <v>否</v>
      </c>
      <c r="G540" s="67" t="str">
        <f t="shared" si="35"/>
        <v>是</v>
      </c>
    </row>
    <row r="541" ht="16" customHeight="1" spans="1:7">
      <c r="A541" s="61">
        <v>536</v>
      </c>
      <c r="B541" s="62" t="str">
        <f>Sheet1!A536</f>
        <v>广东明坤建设工程有限公司</v>
      </c>
      <c r="C541" s="63"/>
      <c r="D541" s="64">
        <f>Sheet1!B536</f>
        <v>1793093.35</v>
      </c>
      <c r="E541" s="65" t="str">
        <f t="shared" si="33"/>
        <v>否</v>
      </c>
      <c r="F541" s="66" t="str">
        <f t="shared" si="34"/>
        <v>否</v>
      </c>
      <c r="G541" s="67" t="str">
        <f t="shared" si="35"/>
        <v>是</v>
      </c>
    </row>
    <row r="542" ht="16" customHeight="1" spans="1:7">
      <c r="A542" s="61">
        <v>537</v>
      </c>
      <c r="B542" s="62" t="str">
        <f>Sheet1!A537</f>
        <v>广东一中建筑工程有限公司</v>
      </c>
      <c r="C542" s="63"/>
      <c r="D542" s="64">
        <f>Sheet1!B537</f>
        <v>1793093.35</v>
      </c>
      <c r="E542" s="65" t="str">
        <f t="shared" si="33"/>
        <v>否</v>
      </c>
      <c r="F542" s="66" t="str">
        <f t="shared" si="34"/>
        <v>否</v>
      </c>
      <c r="G542" s="67" t="str">
        <f t="shared" si="35"/>
        <v>是</v>
      </c>
    </row>
    <row r="543" ht="16" customHeight="1" spans="1:7">
      <c r="A543" s="61">
        <v>538</v>
      </c>
      <c r="B543" s="62" t="str">
        <f>Sheet1!A538</f>
        <v>广州弘锭工程建筑集团有限公司</v>
      </c>
      <c r="C543" s="63"/>
      <c r="D543" s="64">
        <f>Sheet1!B538</f>
        <v>1793093.35</v>
      </c>
      <c r="E543" s="65" t="str">
        <f t="shared" si="33"/>
        <v>否</v>
      </c>
      <c r="F543" s="66" t="str">
        <f t="shared" si="34"/>
        <v>否</v>
      </c>
      <c r="G543" s="67" t="str">
        <f t="shared" si="35"/>
        <v>是</v>
      </c>
    </row>
    <row r="544" ht="16" customHeight="1" spans="1:7">
      <c r="A544" s="61">
        <v>539</v>
      </c>
      <c r="B544" s="62" t="str">
        <f>Sheet1!A539</f>
        <v>广东东冠建设工程有限公司</v>
      </c>
      <c r="C544" s="63"/>
      <c r="D544" s="64">
        <f>Sheet1!B539</f>
        <v>1793093.35</v>
      </c>
      <c r="E544" s="65" t="str">
        <f t="shared" si="33"/>
        <v>否</v>
      </c>
      <c r="F544" s="66" t="str">
        <f t="shared" si="34"/>
        <v>否</v>
      </c>
      <c r="G544" s="67" t="str">
        <f t="shared" si="35"/>
        <v>是</v>
      </c>
    </row>
    <row r="545" ht="16" customHeight="1" spans="1:7">
      <c r="A545" s="61">
        <v>540</v>
      </c>
      <c r="B545" s="62" t="str">
        <f>Sheet1!A540</f>
        <v>深圳市安信建设工程有限公司</v>
      </c>
      <c r="C545" s="63"/>
      <c r="D545" s="64">
        <f>Sheet1!B540</f>
        <v>1793093.35</v>
      </c>
      <c r="E545" s="65" t="str">
        <f t="shared" si="33"/>
        <v>否</v>
      </c>
      <c r="F545" s="66" t="str">
        <f t="shared" si="34"/>
        <v>否</v>
      </c>
      <c r="G545" s="67" t="str">
        <f t="shared" si="35"/>
        <v>是</v>
      </c>
    </row>
    <row r="546" ht="16" customHeight="1" spans="1:7">
      <c r="A546" s="61">
        <v>541</v>
      </c>
      <c r="B546" s="62" t="str">
        <f>Sheet1!A541</f>
        <v>广东和裕建设工程有限公司</v>
      </c>
      <c r="C546" s="63"/>
      <c r="D546" s="64">
        <f>Sheet1!B541</f>
        <v>1793093.35</v>
      </c>
      <c r="E546" s="65" t="str">
        <f t="shared" si="33"/>
        <v>否</v>
      </c>
      <c r="F546" s="66" t="str">
        <f t="shared" si="34"/>
        <v>否</v>
      </c>
      <c r="G546" s="67" t="str">
        <f t="shared" si="35"/>
        <v>是</v>
      </c>
    </row>
    <row r="547" ht="16" customHeight="1" spans="1:7">
      <c r="A547" s="61">
        <v>542</v>
      </c>
      <c r="B547" s="62" t="str">
        <f>Sheet1!A542</f>
        <v>广东广新建设发展有限公司</v>
      </c>
      <c r="C547" s="63"/>
      <c r="D547" s="64">
        <f>Sheet1!B542</f>
        <v>1793093.35</v>
      </c>
      <c r="E547" s="65" t="str">
        <f t="shared" si="33"/>
        <v>否</v>
      </c>
      <c r="F547" s="66" t="str">
        <f t="shared" si="34"/>
        <v>否</v>
      </c>
      <c r="G547" s="67" t="str">
        <f t="shared" si="35"/>
        <v>是</v>
      </c>
    </row>
    <row r="548" ht="16" customHeight="1" spans="1:7">
      <c r="A548" s="61">
        <v>543</v>
      </c>
      <c r="B548" s="62" t="str">
        <f>Sheet1!A543</f>
        <v>广东长利建设有限公司</v>
      </c>
      <c r="C548" s="63"/>
      <c r="D548" s="64">
        <f>Sheet1!B543</f>
        <v>1793093.35</v>
      </c>
      <c r="E548" s="65" t="str">
        <f t="shared" si="33"/>
        <v>否</v>
      </c>
      <c r="F548" s="66" t="str">
        <f t="shared" si="34"/>
        <v>否</v>
      </c>
      <c r="G548" s="67" t="str">
        <f t="shared" si="35"/>
        <v>是</v>
      </c>
    </row>
    <row r="549" ht="16" customHeight="1" spans="1:7">
      <c r="A549" s="61">
        <v>544</v>
      </c>
      <c r="B549" s="62" t="str">
        <f>Sheet1!A544</f>
        <v>广州铭珩建筑科技有限公司</v>
      </c>
      <c r="C549" s="63"/>
      <c r="D549" s="64">
        <f>Sheet1!B544</f>
        <v>1793093.35</v>
      </c>
      <c r="E549" s="65" t="str">
        <f t="shared" si="33"/>
        <v>否</v>
      </c>
      <c r="F549" s="66" t="str">
        <f t="shared" si="34"/>
        <v>否</v>
      </c>
      <c r="G549" s="67" t="str">
        <f t="shared" si="35"/>
        <v>是</v>
      </c>
    </row>
    <row r="550" ht="16" customHeight="1" spans="1:7">
      <c r="A550" s="61">
        <v>545</v>
      </c>
      <c r="B550" s="62" t="str">
        <f>Sheet1!A545</f>
        <v>深圳市东部城建设工程有限公司</v>
      </c>
      <c r="C550" s="63"/>
      <c r="D550" s="64">
        <f>Sheet1!B545</f>
        <v>1793093.33</v>
      </c>
      <c r="E550" s="65" t="str">
        <f t="shared" si="33"/>
        <v>否</v>
      </c>
      <c r="F550" s="66" t="str">
        <f t="shared" si="34"/>
        <v>否</v>
      </c>
      <c r="G550" s="67" t="str">
        <f t="shared" si="35"/>
        <v>是</v>
      </c>
    </row>
    <row r="551" ht="16" customHeight="1" spans="1:7">
      <c r="A551" s="61">
        <v>546</v>
      </c>
      <c r="B551" s="62" t="str">
        <f>Sheet1!A546</f>
        <v>广东中升建筑工程有限公司</v>
      </c>
      <c r="C551" s="63"/>
      <c r="D551" s="64">
        <f>Sheet1!B546</f>
        <v>1792926.97</v>
      </c>
      <c r="E551" s="65" t="str">
        <f t="shared" si="33"/>
        <v>否</v>
      </c>
      <c r="F551" s="66" t="str">
        <f t="shared" si="34"/>
        <v>否</v>
      </c>
      <c r="G551" s="67" t="str">
        <f t="shared" si="35"/>
        <v>是</v>
      </c>
    </row>
    <row r="552" ht="16" customHeight="1" spans="1:7">
      <c r="A552" s="61">
        <v>547</v>
      </c>
      <c r="B552" s="62" t="str">
        <f>Sheet1!A547</f>
        <v>深圳市川和建设有限公司</v>
      </c>
      <c r="C552" s="63"/>
      <c r="D552" s="64">
        <f>Sheet1!B547</f>
        <v>1792629.1</v>
      </c>
      <c r="E552" s="65" t="str">
        <f t="shared" si="33"/>
        <v>否</v>
      </c>
      <c r="F552" s="66" t="str">
        <f t="shared" si="34"/>
        <v>否</v>
      </c>
      <c r="G552" s="67" t="str">
        <f t="shared" si="35"/>
        <v>是</v>
      </c>
    </row>
    <row r="553" ht="16" customHeight="1" spans="1:7">
      <c r="A553" s="61">
        <v>548</v>
      </c>
      <c r="B553" s="62" t="str">
        <f>Sheet1!A548</f>
        <v>广东泓旺建设工程有限公司</v>
      </c>
      <c r="C553" s="63"/>
      <c r="D553" s="64">
        <f>Sheet1!B548</f>
        <v>1792610.14</v>
      </c>
      <c r="E553" s="65" t="str">
        <f t="shared" si="33"/>
        <v>否</v>
      </c>
      <c r="F553" s="66" t="str">
        <f t="shared" si="34"/>
        <v>否</v>
      </c>
      <c r="G553" s="67" t="str">
        <f t="shared" si="35"/>
        <v>是</v>
      </c>
    </row>
    <row r="554" ht="16" customHeight="1" spans="1:7">
      <c r="A554" s="61">
        <v>549</v>
      </c>
      <c r="B554" s="62" t="str">
        <f>Sheet1!A549</f>
        <v>林邦建设有限公司</v>
      </c>
      <c r="C554" s="63"/>
      <c r="D554" s="64">
        <f>Sheet1!B549</f>
        <v>1792386.38</v>
      </c>
      <c r="E554" s="65" t="str">
        <f t="shared" si="33"/>
        <v>否</v>
      </c>
      <c r="F554" s="66" t="str">
        <f t="shared" si="34"/>
        <v>否</v>
      </c>
      <c r="G554" s="67" t="str">
        <f t="shared" si="35"/>
        <v>是</v>
      </c>
    </row>
    <row r="555" ht="16" customHeight="1" spans="1:7">
      <c r="A555" s="61">
        <v>550</v>
      </c>
      <c r="B555" s="62" t="str">
        <f>Sheet1!A550</f>
        <v>江西聚源建设工程有限公司</v>
      </c>
      <c r="C555" s="63"/>
      <c r="D555" s="64">
        <f>Sheet1!B550</f>
        <v>1792215.88</v>
      </c>
      <c r="E555" s="65" t="str">
        <f t="shared" si="33"/>
        <v>否</v>
      </c>
      <c r="F555" s="66" t="str">
        <f t="shared" si="34"/>
        <v>否</v>
      </c>
      <c r="G555" s="67" t="str">
        <f t="shared" si="35"/>
        <v>是</v>
      </c>
    </row>
    <row r="556" ht="16" customHeight="1" spans="1:7">
      <c r="A556" s="61">
        <v>551</v>
      </c>
      <c r="B556" s="62" t="str">
        <f>Sheet1!A551</f>
        <v>广东诺承建设工程有限公司</v>
      </c>
      <c r="C556" s="63"/>
      <c r="D556" s="64">
        <f>Sheet1!B551</f>
        <v>1791696.96</v>
      </c>
      <c r="E556" s="65" t="str">
        <f t="shared" si="33"/>
        <v>否</v>
      </c>
      <c r="F556" s="66" t="str">
        <f t="shared" si="34"/>
        <v>否</v>
      </c>
      <c r="G556" s="67" t="str">
        <f t="shared" si="35"/>
        <v>是</v>
      </c>
    </row>
    <row r="557" ht="16" customHeight="1" spans="1:7">
      <c r="A557" s="61">
        <v>552</v>
      </c>
      <c r="B557" s="62" t="str">
        <f>Sheet1!A552</f>
        <v>广东佳大建设工程有限公司</v>
      </c>
      <c r="C557" s="63"/>
      <c r="D557" s="64">
        <f>Sheet1!B552</f>
        <v>1791416.36</v>
      </c>
      <c r="E557" s="65" t="str">
        <f t="shared" si="33"/>
        <v>否</v>
      </c>
      <c r="F557" s="66" t="str">
        <f t="shared" si="34"/>
        <v>否</v>
      </c>
      <c r="G557" s="67" t="str">
        <f t="shared" si="35"/>
        <v>是</v>
      </c>
    </row>
    <row r="558" ht="16" customHeight="1" spans="1:7">
      <c r="A558" s="61">
        <v>553</v>
      </c>
      <c r="B558" s="62" t="str">
        <f>Sheet1!A553</f>
        <v>广东鑫方源建设工程有限公司</v>
      </c>
      <c r="C558" s="63"/>
      <c r="D558" s="64">
        <f>Sheet1!B553</f>
        <v>1791320.16</v>
      </c>
      <c r="E558" s="65" t="str">
        <f t="shared" si="33"/>
        <v>否</v>
      </c>
      <c r="F558" s="66" t="str">
        <f t="shared" si="34"/>
        <v>否</v>
      </c>
      <c r="G558" s="67" t="str">
        <f t="shared" si="35"/>
        <v>是</v>
      </c>
    </row>
    <row r="559" ht="16" customHeight="1" spans="1:7">
      <c r="A559" s="61">
        <v>554</v>
      </c>
      <c r="B559" s="62" t="str">
        <f>Sheet1!A554</f>
        <v>广东御冠建设有限公司</v>
      </c>
      <c r="C559" s="63"/>
      <c r="D559" s="64">
        <f>Sheet1!B554</f>
        <v>1791252.44</v>
      </c>
      <c r="E559" s="65" t="str">
        <f t="shared" si="33"/>
        <v>否</v>
      </c>
      <c r="F559" s="66" t="str">
        <f t="shared" si="34"/>
        <v>否</v>
      </c>
      <c r="G559" s="67" t="str">
        <f t="shared" si="35"/>
        <v>是</v>
      </c>
    </row>
    <row r="560" ht="16" customHeight="1" spans="1:7">
      <c r="A560" s="61">
        <v>555</v>
      </c>
      <c r="B560" s="62" t="str">
        <f>Sheet1!A555</f>
        <v>福建省佳瑞源建设发展有限公司</v>
      </c>
      <c r="C560" s="63"/>
      <c r="D560" s="64">
        <f>Sheet1!B555</f>
        <v>1791252.44</v>
      </c>
      <c r="E560" s="65" t="str">
        <f t="shared" si="33"/>
        <v>否</v>
      </c>
      <c r="F560" s="66" t="str">
        <f t="shared" si="34"/>
        <v>否</v>
      </c>
      <c r="G560" s="67" t="str">
        <f t="shared" si="35"/>
        <v>是</v>
      </c>
    </row>
    <row r="561" ht="16" customHeight="1" spans="1:7">
      <c r="A561" s="61">
        <v>556</v>
      </c>
      <c r="B561" s="62" t="str">
        <f>Sheet1!A556</f>
        <v>广东易阳建设工程有限公司</v>
      </c>
      <c r="C561" s="63"/>
      <c r="D561" s="64">
        <f>Sheet1!B556</f>
        <v>1791252.44</v>
      </c>
      <c r="E561" s="65" t="str">
        <f t="shared" si="33"/>
        <v>否</v>
      </c>
      <c r="F561" s="66" t="str">
        <f t="shared" si="34"/>
        <v>否</v>
      </c>
      <c r="G561" s="67" t="str">
        <f t="shared" si="35"/>
        <v>是</v>
      </c>
    </row>
    <row r="562" ht="16" customHeight="1" spans="1:7">
      <c r="A562" s="61">
        <v>557</v>
      </c>
      <c r="B562" s="62" t="str">
        <f>Sheet1!A557</f>
        <v>中建汇恒建设（深圳）有限公司</v>
      </c>
      <c r="C562" s="63"/>
      <c r="D562" s="64">
        <f>Sheet1!B557</f>
        <v>1791252.44</v>
      </c>
      <c r="E562" s="65" t="str">
        <f t="shared" si="33"/>
        <v>否</v>
      </c>
      <c r="F562" s="66" t="str">
        <f t="shared" si="34"/>
        <v>否</v>
      </c>
      <c r="G562" s="67" t="str">
        <f t="shared" si="35"/>
        <v>是</v>
      </c>
    </row>
    <row r="563" ht="16" customHeight="1" spans="1:7">
      <c r="A563" s="61">
        <v>558</v>
      </c>
      <c r="B563" s="62" t="str">
        <f>Sheet1!A558</f>
        <v>广东昊耀建设工程有限公司</v>
      </c>
      <c r="C563" s="63"/>
      <c r="D563" s="64">
        <f>Sheet1!B558</f>
        <v>1791252.44</v>
      </c>
      <c r="E563" s="65" t="str">
        <f t="shared" si="33"/>
        <v>否</v>
      </c>
      <c r="F563" s="66" t="str">
        <f t="shared" si="34"/>
        <v>否</v>
      </c>
      <c r="G563" s="67" t="str">
        <f t="shared" si="35"/>
        <v>是</v>
      </c>
    </row>
    <row r="564" ht="16" customHeight="1" spans="1:7">
      <c r="A564" s="61">
        <v>559</v>
      </c>
      <c r="B564" s="62" t="str">
        <f>Sheet1!A559</f>
        <v>浩宸建设科技股份有限公司</v>
      </c>
      <c r="C564" s="63"/>
      <c r="D564" s="64">
        <f>Sheet1!B559</f>
        <v>1791252.44</v>
      </c>
      <c r="E564" s="65" t="str">
        <f t="shared" si="33"/>
        <v>否</v>
      </c>
      <c r="F564" s="66" t="str">
        <f t="shared" si="34"/>
        <v>否</v>
      </c>
      <c r="G564" s="67" t="str">
        <f t="shared" si="35"/>
        <v>是</v>
      </c>
    </row>
    <row r="565" ht="16" customHeight="1" spans="1:7">
      <c r="A565" s="61">
        <v>560</v>
      </c>
      <c r="B565" s="62" t="str">
        <f>Sheet1!A560</f>
        <v>广东一号港航建设有限公司</v>
      </c>
      <c r="C565" s="63"/>
      <c r="D565" s="64">
        <f>Sheet1!B560</f>
        <v>1791252.44</v>
      </c>
      <c r="E565" s="65" t="str">
        <f t="shared" si="33"/>
        <v>否</v>
      </c>
      <c r="F565" s="66" t="str">
        <f t="shared" si="34"/>
        <v>否</v>
      </c>
      <c r="G565" s="67" t="str">
        <f t="shared" si="35"/>
        <v>是</v>
      </c>
    </row>
    <row r="566" ht="16" customHeight="1" spans="1:7">
      <c r="A566" s="61">
        <v>561</v>
      </c>
      <c r="B566" s="62" t="str">
        <f>Sheet1!A561</f>
        <v>广州市华汕建设工程有限公司</v>
      </c>
      <c r="C566" s="63"/>
      <c r="D566" s="64">
        <f>Sheet1!B561</f>
        <v>1791252.44</v>
      </c>
      <c r="E566" s="65" t="str">
        <f t="shared" si="33"/>
        <v>否</v>
      </c>
      <c r="F566" s="66" t="str">
        <f t="shared" si="34"/>
        <v>否</v>
      </c>
      <c r="G566" s="67" t="str">
        <f t="shared" si="35"/>
        <v>是</v>
      </c>
    </row>
    <row r="567" ht="16" customHeight="1" spans="1:7">
      <c r="A567" s="61">
        <v>562</v>
      </c>
      <c r="B567" s="62" t="str">
        <f>Sheet1!A562</f>
        <v>广东尚赢建设有限公司</v>
      </c>
      <c r="C567" s="63"/>
      <c r="D567" s="64">
        <f>Sheet1!B562</f>
        <v>1791252.44</v>
      </c>
      <c r="E567" s="65" t="str">
        <f t="shared" si="33"/>
        <v>否</v>
      </c>
      <c r="F567" s="66" t="str">
        <f t="shared" si="34"/>
        <v>否</v>
      </c>
      <c r="G567" s="67" t="str">
        <f t="shared" si="35"/>
        <v>是</v>
      </c>
    </row>
    <row r="568" ht="16" customHeight="1" spans="1:7">
      <c r="A568" s="61">
        <v>563</v>
      </c>
      <c r="B568" s="62" t="str">
        <f>Sheet1!A563</f>
        <v>广东方弘建设有限公司</v>
      </c>
      <c r="C568" s="63"/>
      <c r="D568" s="64">
        <f>Sheet1!B563</f>
        <v>1791252.44</v>
      </c>
      <c r="E568" s="65" t="str">
        <f t="shared" si="33"/>
        <v>否</v>
      </c>
      <c r="F568" s="66" t="str">
        <f t="shared" si="34"/>
        <v>否</v>
      </c>
      <c r="G568" s="67" t="str">
        <f t="shared" si="35"/>
        <v>是</v>
      </c>
    </row>
    <row r="569" ht="16" customHeight="1" spans="1:7">
      <c r="A569" s="61">
        <v>564</v>
      </c>
      <c r="B569" s="62" t="str">
        <f>Sheet1!A564</f>
        <v>贵州鑫黔加建设工程有限公司</v>
      </c>
      <c r="C569" s="63"/>
      <c r="D569" s="64">
        <f>Sheet1!B564</f>
        <v>1791120.42</v>
      </c>
      <c r="E569" s="65" t="str">
        <f t="shared" si="33"/>
        <v>否</v>
      </c>
      <c r="F569" s="66" t="str">
        <f t="shared" si="34"/>
        <v>否</v>
      </c>
      <c r="G569" s="67" t="str">
        <f t="shared" si="35"/>
        <v>是</v>
      </c>
    </row>
    <row r="570" ht="16" customHeight="1" spans="1:7">
      <c r="A570" s="61">
        <v>565</v>
      </c>
      <c r="B570" s="62" t="str">
        <f>Sheet1!A565</f>
        <v>东莞市塘厦建筑工程有限公司</v>
      </c>
      <c r="C570" s="63"/>
      <c r="D570" s="64">
        <f>Sheet1!B565</f>
        <v>1790639.92</v>
      </c>
      <c r="E570" s="65" t="str">
        <f t="shared" si="33"/>
        <v>否</v>
      </c>
      <c r="F570" s="66" t="str">
        <f t="shared" si="34"/>
        <v>否</v>
      </c>
      <c r="G570" s="67" t="str">
        <f t="shared" si="35"/>
        <v>是</v>
      </c>
    </row>
    <row r="571" ht="16" customHeight="1" spans="1:7">
      <c r="A571" s="61">
        <v>566</v>
      </c>
      <c r="B571" s="62" t="str">
        <f>Sheet1!A566</f>
        <v>广东建锐建设有限公司</v>
      </c>
      <c r="C571" s="63"/>
      <c r="D571" s="64">
        <f>Sheet1!B566</f>
        <v>1790558.47</v>
      </c>
      <c r="E571" s="65" t="str">
        <f t="shared" si="33"/>
        <v>否</v>
      </c>
      <c r="F571" s="66" t="str">
        <f t="shared" si="34"/>
        <v>否</v>
      </c>
      <c r="G571" s="67" t="str">
        <f t="shared" si="35"/>
        <v>是</v>
      </c>
    </row>
    <row r="572" ht="16" customHeight="1" spans="1:7">
      <c r="A572" s="61">
        <v>567</v>
      </c>
      <c r="B572" s="62" t="str">
        <f>Sheet1!A567</f>
        <v>深圳市越升建筑集团有限公司</v>
      </c>
      <c r="C572" s="63"/>
      <c r="D572" s="64">
        <f>Sheet1!B567</f>
        <v>1790322.85</v>
      </c>
      <c r="E572" s="65" t="str">
        <f t="shared" si="33"/>
        <v>否</v>
      </c>
      <c r="F572" s="66" t="str">
        <f t="shared" si="34"/>
        <v>否</v>
      </c>
      <c r="G572" s="67" t="str">
        <f t="shared" si="35"/>
        <v>是</v>
      </c>
    </row>
    <row r="573" ht="16" customHeight="1" spans="1:7">
      <c r="A573" s="61">
        <v>568</v>
      </c>
      <c r="B573" s="62" t="str">
        <f>Sheet1!A568</f>
        <v>江西力源水电工程有限公司</v>
      </c>
      <c r="C573" s="63"/>
      <c r="D573" s="64">
        <f>Sheet1!B568</f>
        <v>1790101.83</v>
      </c>
      <c r="E573" s="65" t="str">
        <f t="shared" si="33"/>
        <v>否</v>
      </c>
      <c r="F573" s="66" t="str">
        <f t="shared" si="34"/>
        <v>否</v>
      </c>
      <c r="G573" s="67" t="str">
        <f t="shared" si="35"/>
        <v>是</v>
      </c>
    </row>
    <row r="574" ht="16" customHeight="1" spans="1:7">
      <c r="A574" s="61">
        <v>569</v>
      </c>
      <c r="B574" s="62" t="str">
        <f>Sheet1!A569</f>
        <v>优跃建工（深圳）有限公司</v>
      </c>
      <c r="C574" s="63"/>
      <c r="D574" s="64">
        <f>Sheet1!B569</f>
        <v>1790015.36</v>
      </c>
      <c r="E574" s="65" t="str">
        <f t="shared" si="33"/>
        <v>否</v>
      </c>
      <c r="F574" s="66" t="str">
        <f t="shared" si="34"/>
        <v>否</v>
      </c>
      <c r="G574" s="67" t="str">
        <f t="shared" si="35"/>
        <v>是</v>
      </c>
    </row>
    <row r="575" ht="16" customHeight="1" spans="1:7">
      <c r="A575" s="61">
        <v>570</v>
      </c>
      <c r="B575" s="62" t="str">
        <f>Sheet1!A570</f>
        <v>四川湘德建设工程有限公司</v>
      </c>
      <c r="C575" s="63"/>
      <c r="D575" s="64">
        <f>Sheet1!B570</f>
        <v>1789743.48</v>
      </c>
      <c r="E575" s="65" t="str">
        <f t="shared" ref="E575:E638" si="36">IF(D575&lt;=$G$3,"否","超上限")</f>
        <v>否</v>
      </c>
      <c r="F575" s="66" t="str">
        <f t="shared" ref="F575:F638" si="37">IF(D575&gt;=$G$4,"否","超下限")</f>
        <v>否</v>
      </c>
      <c r="G575" s="67" t="str">
        <f t="shared" ref="G575:G638" si="38">IF(AND(E575="否",F575="否"),"是","否")</f>
        <v>是</v>
      </c>
    </row>
    <row r="576" ht="16" customHeight="1" spans="1:7">
      <c r="A576" s="61">
        <v>571</v>
      </c>
      <c r="B576" s="62" t="str">
        <f>Sheet1!A571</f>
        <v>广东金顺建设工程有限公司</v>
      </c>
      <c r="C576" s="63"/>
      <c r="D576" s="64">
        <f>Sheet1!B571</f>
        <v>1789655.96</v>
      </c>
      <c r="E576" s="65" t="str">
        <f t="shared" si="36"/>
        <v>否</v>
      </c>
      <c r="F576" s="66" t="str">
        <f t="shared" si="37"/>
        <v>否</v>
      </c>
      <c r="G576" s="67" t="str">
        <f t="shared" si="38"/>
        <v>是</v>
      </c>
    </row>
    <row r="577" ht="16" customHeight="1" spans="1:7">
      <c r="A577" s="61">
        <v>572</v>
      </c>
      <c r="B577" s="62" t="str">
        <f>Sheet1!A572</f>
        <v>贵州万威建筑有限公司</v>
      </c>
      <c r="C577" s="63"/>
      <c r="D577" s="64">
        <f>Sheet1!B572</f>
        <v>1789467.62</v>
      </c>
      <c r="E577" s="65" t="str">
        <f t="shared" si="36"/>
        <v>否</v>
      </c>
      <c r="F577" s="66" t="str">
        <f t="shared" si="37"/>
        <v>否</v>
      </c>
      <c r="G577" s="67" t="str">
        <f t="shared" si="38"/>
        <v>是</v>
      </c>
    </row>
    <row r="578" ht="16" customHeight="1" spans="1:7">
      <c r="A578" s="61">
        <v>573</v>
      </c>
      <c r="B578" s="62" t="str">
        <f>Sheet1!A573</f>
        <v>深圳市冠荣建设工程有限公司</v>
      </c>
      <c r="C578" s="63"/>
      <c r="D578" s="64">
        <f>Sheet1!B573</f>
        <v>1789411.53</v>
      </c>
      <c r="E578" s="65" t="str">
        <f t="shared" si="36"/>
        <v>否</v>
      </c>
      <c r="F578" s="66" t="str">
        <f t="shared" si="37"/>
        <v>否</v>
      </c>
      <c r="G578" s="67" t="str">
        <f t="shared" si="38"/>
        <v>是</v>
      </c>
    </row>
    <row r="579" ht="16" customHeight="1" spans="1:7">
      <c r="A579" s="61">
        <v>574</v>
      </c>
      <c r="B579" s="62" t="str">
        <f>Sheet1!A574</f>
        <v>东莞市龙源建设工程有限公司</v>
      </c>
      <c r="C579" s="63"/>
      <c r="D579" s="64">
        <f>Sheet1!B574</f>
        <v>1789411.53</v>
      </c>
      <c r="E579" s="65" t="str">
        <f t="shared" si="36"/>
        <v>否</v>
      </c>
      <c r="F579" s="66" t="str">
        <f t="shared" si="37"/>
        <v>否</v>
      </c>
      <c r="G579" s="67" t="str">
        <f t="shared" si="38"/>
        <v>是</v>
      </c>
    </row>
    <row r="580" ht="16" customHeight="1" spans="1:7">
      <c r="A580" s="61">
        <v>575</v>
      </c>
      <c r="B580" s="62" t="str">
        <f>Sheet1!A575</f>
        <v>广东枫烨建设工程有限公司</v>
      </c>
      <c r="C580" s="63"/>
      <c r="D580" s="64">
        <f>Sheet1!B575</f>
        <v>1789411.53</v>
      </c>
      <c r="E580" s="65" t="str">
        <f t="shared" si="36"/>
        <v>否</v>
      </c>
      <c r="F580" s="66" t="str">
        <f t="shared" si="37"/>
        <v>否</v>
      </c>
      <c r="G580" s="67" t="str">
        <f t="shared" si="38"/>
        <v>是</v>
      </c>
    </row>
    <row r="581" ht="16" customHeight="1" spans="1:7">
      <c r="A581" s="61">
        <v>576</v>
      </c>
      <c r="B581" s="62" t="str">
        <f>Sheet1!A576</f>
        <v>广东喆创建设发展有限公司</v>
      </c>
      <c r="C581" s="63"/>
      <c r="D581" s="64">
        <f>Sheet1!B576</f>
        <v>1789411.53</v>
      </c>
      <c r="E581" s="65" t="str">
        <f t="shared" si="36"/>
        <v>否</v>
      </c>
      <c r="F581" s="66" t="str">
        <f t="shared" si="37"/>
        <v>否</v>
      </c>
      <c r="G581" s="67" t="str">
        <f t="shared" si="38"/>
        <v>是</v>
      </c>
    </row>
    <row r="582" ht="16" customHeight="1" spans="1:7">
      <c r="A582" s="61">
        <v>577</v>
      </c>
      <c r="B582" s="62" t="str">
        <f>Sheet1!A577</f>
        <v>深圳市麒峰建筑工程有限公司</v>
      </c>
      <c r="C582" s="63"/>
      <c r="D582" s="64">
        <f>Sheet1!B577</f>
        <v>1789411.53</v>
      </c>
      <c r="E582" s="65" t="str">
        <f t="shared" si="36"/>
        <v>否</v>
      </c>
      <c r="F582" s="66" t="str">
        <f t="shared" si="37"/>
        <v>否</v>
      </c>
      <c r="G582" s="67" t="str">
        <f t="shared" si="38"/>
        <v>是</v>
      </c>
    </row>
    <row r="583" ht="16" customHeight="1" spans="1:7">
      <c r="A583" s="61">
        <v>578</v>
      </c>
      <c r="B583" s="62" t="str">
        <f>Sheet1!A578</f>
        <v>广东兆瑞建设工程有限公司</v>
      </c>
      <c r="C583" s="63"/>
      <c r="D583" s="64">
        <f>Sheet1!B578</f>
        <v>1789411.53</v>
      </c>
      <c r="E583" s="65" t="str">
        <f t="shared" si="36"/>
        <v>否</v>
      </c>
      <c r="F583" s="66" t="str">
        <f t="shared" si="37"/>
        <v>否</v>
      </c>
      <c r="G583" s="67" t="str">
        <f t="shared" si="38"/>
        <v>是</v>
      </c>
    </row>
    <row r="584" ht="16" customHeight="1" spans="1:7">
      <c r="A584" s="61">
        <v>579</v>
      </c>
      <c r="B584" s="62" t="str">
        <f>Sheet1!A579</f>
        <v>东莞市晟立建设工程有限公司</v>
      </c>
      <c r="C584" s="63"/>
      <c r="D584" s="64">
        <f>Sheet1!B579</f>
        <v>1789411.53</v>
      </c>
      <c r="E584" s="65" t="str">
        <f t="shared" si="36"/>
        <v>否</v>
      </c>
      <c r="F584" s="66" t="str">
        <f t="shared" si="37"/>
        <v>否</v>
      </c>
      <c r="G584" s="67" t="str">
        <f t="shared" si="38"/>
        <v>是</v>
      </c>
    </row>
    <row r="585" ht="16" customHeight="1" spans="1:7">
      <c r="A585" s="61">
        <v>580</v>
      </c>
      <c r="B585" s="62" t="str">
        <f>Sheet1!A580</f>
        <v>江西临川四梦建设工程有限公司</v>
      </c>
      <c r="C585" s="63"/>
      <c r="D585" s="64">
        <f>Sheet1!B580</f>
        <v>1789411.53</v>
      </c>
      <c r="E585" s="65" t="str">
        <f t="shared" si="36"/>
        <v>否</v>
      </c>
      <c r="F585" s="66" t="str">
        <f t="shared" si="37"/>
        <v>否</v>
      </c>
      <c r="G585" s="67" t="str">
        <f t="shared" si="38"/>
        <v>是</v>
      </c>
    </row>
    <row r="586" ht="16" customHeight="1" spans="1:7">
      <c r="A586" s="61">
        <v>581</v>
      </c>
      <c r="B586" s="62" t="str">
        <f>Sheet1!A581</f>
        <v>广东丰利建设有限公司</v>
      </c>
      <c r="C586" s="63"/>
      <c r="D586" s="64">
        <f>Sheet1!B581</f>
        <v>1789411.53</v>
      </c>
      <c r="E586" s="65" t="str">
        <f t="shared" si="36"/>
        <v>否</v>
      </c>
      <c r="F586" s="66" t="str">
        <f t="shared" si="37"/>
        <v>否</v>
      </c>
      <c r="G586" s="67" t="str">
        <f t="shared" si="38"/>
        <v>是</v>
      </c>
    </row>
    <row r="587" ht="16" customHeight="1" spans="1:7">
      <c r="A587" s="61">
        <v>582</v>
      </c>
      <c r="B587" s="62" t="str">
        <f>Sheet1!A582</f>
        <v>乐昌市锐丰建设工程有限公司</v>
      </c>
      <c r="C587" s="63"/>
      <c r="D587" s="64">
        <f>Sheet1!B582</f>
        <v>1789043.34</v>
      </c>
      <c r="E587" s="65" t="str">
        <f t="shared" si="36"/>
        <v>否</v>
      </c>
      <c r="F587" s="66" t="str">
        <f t="shared" si="37"/>
        <v>否</v>
      </c>
      <c r="G587" s="67" t="str">
        <f t="shared" si="38"/>
        <v>是</v>
      </c>
    </row>
    <row r="588" ht="16" customHeight="1" spans="1:7">
      <c r="A588" s="61">
        <v>583</v>
      </c>
      <c r="B588" s="62" t="str">
        <f>Sheet1!A583</f>
        <v>深圳市东门建设有限公司</v>
      </c>
      <c r="C588" s="63"/>
      <c r="D588" s="64">
        <f>Sheet1!B583</f>
        <v>1788891.06</v>
      </c>
      <c r="E588" s="65" t="str">
        <f t="shared" si="36"/>
        <v>否</v>
      </c>
      <c r="F588" s="66" t="str">
        <f t="shared" si="37"/>
        <v>否</v>
      </c>
      <c r="G588" s="67" t="str">
        <f t="shared" si="38"/>
        <v>是</v>
      </c>
    </row>
    <row r="589" ht="16" customHeight="1" spans="1:7">
      <c r="A589" s="61">
        <v>584</v>
      </c>
      <c r="B589" s="62" t="str">
        <f>Sheet1!A584</f>
        <v>深圳市中鹏建设集团有限公司</v>
      </c>
      <c r="C589" s="63"/>
      <c r="D589" s="64">
        <f>Sheet1!B584</f>
        <v>1788804.58</v>
      </c>
      <c r="E589" s="65" t="str">
        <f t="shared" si="36"/>
        <v>否</v>
      </c>
      <c r="F589" s="66" t="str">
        <f t="shared" si="37"/>
        <v>否</v>
      </c>
      <c r="G589" s="67" t="str">
        <f t="shared" si="38"/>
        <v>是</v>
      </c>
    </row>
    <row r="590" ht="16" customHeight="1" spans="1:7">
      <c r="A590" s="61">
        <v>585</v>
      </c>
      <c r="B590" s="62" t="str">
        <f>Sheet1!A585</f>
        <v>广东万里通建设工程有限公司</v>
      </c>
      <c r="C590" s="63"/>
      <c r="D590" s="64">
        <f>Sheet1!B585</f>
        <v>1788740.68</v>
      </c>
      <c r="E590" s="65" t="str">
        <f t="shared" si="36"/>
        <v>否</v>
      </c>
      <c r="F590" s="66" t="str">
        <f t="shared" si="37"/>
        <v>否</v>
      </c>
      <c r="G590" s="67" t="str">
        <f t="shared" si="38"/>
        <v>是</v>
      </c>
    </row>
    <row r="591" ht="16" customHeight="1" spans="1:7">
      <c r="A591" s="61">
        <v>586</v>
      </c>
      <c r="B591" s="62" t="str">
        <f>Sheet1!A586</f>
        <v>河南泽洲建设有限公司</v>
      </c>
      <c r="C591" s="63"/>
      <c r="D591" s="64">
        <f>Sheet1!B586</f>
        <v>1788729.56</v>
      </c>
      <c r="E591" s="65" t="str">
        <f t="shared" si="36"/>
        <v>否</v>
      </c>
      <c r="F591" s="66" t="str">
        <f t="shared" si="37"/>
        <v>否</v>
      </c>
      <c r="G591" s="67" t="str">
        <f t="shared" si="38"/>
        <v>是</v>
      </c>
    </row>
    <row r="592" ht="16" customHeight="1" spans="1:7">
      <c r="A592" s="61">
        <v>587</v>
      </c>
      <c r="B592" s="62" t="str">
        <f>Sheet1!A587</f>
        <v>广东盛锋建设工程有限公司</v>
      </c>
      <c r="C592" s="63"/>
      <c r="D592" s="64">
        <f>Sheet1!B587</f>
        <v>1788622</v>
      </c>
      <c r="E592" s="65" t="str">
        <f t="shared" si="36"/>
        <v>否</v>
      </c>
      <c r="F592" s="66" t="str">
        <f t="shared" si="37"/>
        <v>否</v>
      </c>
      <c r="G592" s="67" t="str">
        <f t="shared" si="38"/>
        <v>是</v>
      </c>
    </row>
    <row r="593" ht="16" customHeight="1" spans="1:7">
      <c r="A593" s="61">
        <v>588</v>
      </c>
      <c r="B593" s="62" t="str">
        <f>Sheet1!A588</f>
        <v>广东源丰建设工程集团有限公司</v>
      </c>
      <c r="C593" s="63"/>
      <c r="D593" s="64">
        <f>Sheet1!B588</f>
        <v>1788141.53</v>
      </c>
      <c r="E593" s="65" t="str">
        <f t="shared" si="36"/>
        <v>否</v>
      </c>
      <c r="F593" s="66" t="str">
        <f t="shared" si="37"/>
        <v>否</v>
      </c>
      <c r="G593" s="67" t="str">
        <f t="shared" si="38"/>
        <v>是</v>
      </c>
    </row>
    <row r="594" ht="16" customHeight="1" spans="1:7">
      <c r="A594" s="61">
        <v>589</v>
      </c>
      <c r="B594" s="62" t="str">
        <f>Sheet1!A589</f>
        <v>湖南尼塔建设发展股份有限公司</v>
      </c>
      <c r="C594" s="63"/>
      <c r="D594" s="64">
        <f>Sheet1!B589</f>
        <v>1788026.22</v>
      </c>
      <c r="E594" s="65" t="str">
        <f t="shared" si="36"/>
        <v>否</v>
      </c>
      <c r="F594" s="66" t="str">
        <f t="shared" si="37"/>
        <v>否</v>
      </c>
      <c r="G594" s="67" t="str">
        <f t="shared" si="38"/>
        <v>是</v>
      </c>
    </row>
    <row r="595" ht="16" customHeight="1" spans="1:7">
      <c r="A595" s="61">
        <v>590</v>
      </c>
      <c r="B595" s="62" t="str">
        <f>Sheet1!A590</f>
        <v>四川蓉诚兴业建筑工程有限公司</v>
      </c>
      <c r="C595" s="63"/>
      <c r="D595" s="64">
        <f>Sheet1!B590</f>
        <v>1787920.57</v>
      </c>
      <c r="E595" s="65" t="str">
        <f t="shared" si="36"/>
        <v>否</v>
      </c>
      <c r="F595" s="66" t="str">
        <f t="shared" si="37"/>
        <v>否</v>
      </c>
      <c r="G595" s="67" t="str">
        <f t="shared" si="38"/>
        <v>是</v>
      </c>
    </row>
    <row r="596" ht="16" customHeight="1" spans="1:7">
      <c r="A596" s="61">
        <v>591</v>
      </c>
      <c r="B596" s="62" t="str">
        <f>Sheet1!A591</f>
        <v>合景智慧建设（广东）有限公司</v>
      </c>
      <c r="C596" s="63"/>
      <c r="D596" s="64">
        <f>Sheet1!B591</f>
        <v>1787889.77</v>
      </c>
      <c r="E596" s="65" t="str">
        <f t="shared" si="36"/>
        <v>否</v>
      </c>
      <c r="F596" s="66" t="str">
        <f t="shared" si="37"/>
        <v>否</v>
      </c>
      <c r="G596" s="67" t="str">
        <f t="shared" si="38"/>
        <v>是</v>
      </c>
    </row>
    <row r="597" ht="16" customHeight="1" spans="1:7">
      <c r="A597" s="61">
        <v>592</v>
      </c>
      <c r="B597" s="62" t="str">
        <f>Sheet1!A592</f>
        <v>广东广建建工集团有限公司</v>
      </c>
      <c r="C597" s="63"/>
      <c r="D597" s="64">
        <f>Sheet1!B592</f>
        <v>1787825.7</v>
      </c>
      <c r="E597" s="65" t="str">
        <f t="shared" si="36"/>
        <v>否</v>
      </c>
      <c r="F597" s="66" t="str">
        <f t="shared" si="37"/>
        <v>否</v>
      </c>
      <c r="G597" s="67" t="str">
        <f t="shared" si="38"/>
        <v>是</v>
      </c>
    </row>
    <row r="598" ht="16" customHeight="1" spans="1:7">
      <c r="A598" s="61">
        <v>593</v>
      </c>
      <c r="B598" s="62" t="str">
        <f>Sheet1!A593</f>
        <v>广东富皇建设集团有限公司</v>
      </c>
      <c r="C598" s="63"/>
      <c r="D598" s="64">
        <f>Sheet1!B593</f>
        <v>1787650.14</v>
      </c>
      <c r="E598" s="65" t="str">
        <f t="shared" si="36"/>
        <v>否</v>
      </c>
      <c r="F598" s="66" t="str">
        <f t="shared" si="37"/>
        <v>否</v>
      </c>
      <c r="G598" s="67" t="str">
        <f t="shared" si="38"/>
        <v>是</v>
      </c>
    </row>
    <row r="599" ht="16" customHeight="1" spans="1:7">
      <c r="A599" s="61">
        <v>594</v>
      </c>
      <c r="B599" s="62" t="str">
        <f>Sheet1!A594</f>
        <v>广东省中勤建筑集团有限公司</v>
      </c>
      <c r="C599" s="63"/>
      <c r="D599" s="64">
        <f>Sheet1!B594</f>
        <v>1787570.62</v>
      </c>
      <c r="E599" s="65" t="str">
        <f t="shared" si="36"/>
        <v>否</v>
      </c>
      <c r="F599" s="66" t="str">
        <f t="shared" si="37"/>
        <v>否</v>
      </c>
      <c r="G599" s="67" t="str">
        <f t="shared" si="38"/>
        <v>是</v>
      </c>
    </row>
    <row r="600" ht="16" customHeight="1" spans="1:7">
      <c r="A600" s="61">
        <v>595</v>
      </c>
      <c r="B600" s="62" t="str">
        <f>Sheet1!A595</f>
        <v>广东协盛实业有限公司</v>
      </c>
      <c r="C600" s="63"/>
      <c r="D600" s="64">
        <f>Sheet1!B595</f>
        <v>1787570.62</v>
      </c>
      <c r="E600" s="65" t="str">
        <f t="shared" si="36"/>
        <v>否</v>
      </c>
      <c r="F600" s="66" t="str">
        <f t="shared" si="37"/>
        <v>否</v>
      </c>
      <c r="G600" s="67" t="str">
        <f t="shared" si="38"/>
        <v>是</v>
      </c>
    </row>
    <row r="601" ht="16" customHeight="1" spans="1:7">
      <c r="A601" s="61">
        <v>596</v>
      </c>
      <c r="B601" s="62" t="str">
        <f>Sheet1!A596</f>
        <v>广东加丰建设有限公司</v>
      </c>
      <c r="C601" s="63"/>
      <c r="D601" s="64">
        <f>Sheet1!B596</f>
        <v>1787570.62</v>
      </c>
      <c r="E601" s="65" t="str">
        <f t="shared" si="36"/>
        <v>否</v>
      </c>
      <c r="F601" s="66" t="str">
        <f t="shared" si="37"/>
        <v>否</v>
      </c>
      <c r="G601" s="67" t="str">
        <f t="shared" si="38"/>
        <v>是</v>
      </c>
    </row>
    <row r="602" ht="16" customHeight="1" spans="1:7">
      <c r="A602" s="61">
        <v>597</v>
      </c>
      <c r="B602" s="62" t="str">
        <f>Sheet1!A597</f>
        <v>鹏志建设（广东）有限公司</v>
      </c>
      <c r="C602" s="63"/>
      <c r="D602" s="64">
        <f>Sheet1!B597</f>
        <v>1787570.62</v>
      </c>
      <c r="E602" s="65" t="str">
        <f t="shared" si="36"/>
        <v>否</v>
      </c>
      <c r="F602" s="66" t="str">
        <f t="shared" si="37"/>
        <v>否</v>
      </c>
      <c r="G602" s="67" t="str">
        <f t="shared" si="38"/>
        <v>是</v>
      </c>
    </row>
    <row r="603" ht="16" customHeight="1" spans="1:7">
      <c r="A603" s="61">
        <v>598</v>
      </c>
      <c r="B603" s="62" t="str">
        <f>Sheet1!A598</f>
        <v>广东锐阳建设工程有限公司</v>
      </c>
      <c r="C603" s="63"/>
      <c r="D603" s="64">
        <f>Sheet1!B598</f>
        <v>1787570.62</v>
      </c>
      <c r="E603" s="65" t="str">
        <f t="shared" si="36"/>
        <v>否</v>
      </c>
      <c r="F603" s="66" t="str">
        <f t="shared" si="37"/>
        <v>否</v>
      </c>
      <c r="G603" s="67" t="str">
        <f t="shared" si="38"/>
        <v>是</v>
      </c>
    </row>
    <row r="604" ht="16" customHeight="1" spans="1:7">
      <c r="A604" s="61">
        <v>599</v>
      </c>
      <c r="B604" s="62" t="str">
        <f>Sheet1!A599</f>
        <v>广东胜洋建设有限公司</v>
      </c>
      <c r="C604" s="63"/>
      <c r="D604" s="64">
        <f>Sheet1!B599</f>
        <v>1787570.62</v>
      </c>
      <c r="E604" s="65" t="str">
        <f t="shared" si="36"/>
        <v>否</v>
      </c>
      <c r="F604" s="66" t="str">
        <f t="shared" si="37"/>
        <v>否</v>
      </c>
      <c r="G604" s="67" t="str">
        <f t="shared" si="38"/>
        <v>是</v>
      </c>
    </row>
    <row r="605" ht="16" customHeight="1" spans="1:7">
      <c r="A605" s="61">
        <v>600</v>
      </c>
      <c r="B605" s="62" t="str">
        <f>Sheet1!A600</f>
        <v>广东顺裕建设有限公司</v>
      </c>
      <c r="C605" s="63"/>
      <c r="D605" s="64">
        <f>Sheet1!B600</f>
        <v>1787570.62</v>
      </c>
      <c r="E605" s="65" t="str">
        <f t="shared" si="36"/>
        <v>否</v>
      </c>
      <c r="F605" s="66" t="str">
        <f t="shared" si="37"/>
        <v>否</v>
      </c>
      <c r="G605" s="67" t="str">
        <f t="shared" si="38"/>
        <v>是</v>
      </c>
    </row>
    <row r="606" ht="16" customHeight="1" spans="1:7">
      <c r="A606" s="61">
        <v>601</v>
      </c>
      <c r="B606" s="62" t="str">
        <f>Sheet1!A601</f>
        <v>深圳建安建筑装饰集团有限公司</v>
      </c>
      <c r="C606" s="63"/>
      <c r="D606" s="64">
        <f>Sheet1!B601</f>
        <v>1787570.62</v>
      </c>
      <c r="E606" s="65" t="str">
        <f t="shared" si="36"/>
        <v>否</v>
      </c>
      <c r="F606" s="66" t="str">
        <f t="shared" si="37"/>
        <v>否</v>
      </c>
      <c r="G606" s="67" t="str">
        <f t="shared" si="38"/>
        <v>是</v>
      </c>
    </row>
    <row r="607" ht="16" customHeight="1" spans="1:7">
      <c r="A607" s="61">
        <v>602</v>
      </c>
      <c r="B607" s="62" t="str">
        <f>Sheet1!A602</f>
        <v>桂林灯火建设管理有限公司</v>
      </c>
      <c r="C607" s="63"/>
      <c r="D607" s="64">
        <f>Sheet1!B602</f>
        <v>1787570.62</v>
      </c>
      <c r="E607" s="65" t="str">
        <f t="shared" si="36"/>
        <v>否</v>
      </c>
      <c r="F607" s="66" t="str">
        <f t="shared" si="37"/>
        <v>否</v>
      </c>
      <c r="G607" s="67" t="str">
        <f t="shared" si="38"/>
        <v>是</v>
      </c>
    </row>
    <row r="608" ht="16" customHeight="1" spans="1:7">
      <c r="A608" s="61">
        <v>603</v>
      </c>
      <c r="B608" s="62" t="str">
        <f>Sheet1!A603</f>
        <v>广东城运建设有限公司</v>
      </c>
      <c r="C608" s="63"/>
      <c r="D608" s="64">
        <f>Sheet1!B603</f>
        <v>1787570.62</v>
      </c>
      <c r="E608" s="65" t="str">
        <f t="shared" si="36"/>
        <v>否</v>
      </c>
      <c r="F608" s="66" t="str">
        <f t="shared" si="37"/>
        <v>否</v>
      </c>
      <c r="G608" s="67" t="str">
        <f t="shared" si="38"/>
        <v>是</v>
      </c>
    </row>
    <row r="609" ht="16" customHeight="1" spans="1:7">
      <c r="A609" s="61">
        <v>604</v>
      </c>
      <c r="B609" s="62" t="str">
        <f>Sheet1!A604</f>
        <v>珠海市东发建设有限公司</v>
      </c>
      <c r="C609" s="63"/>
      <c r="D609" s="64">
        <f>Sheet1!B604</f>
        <v>1787570.62</v>
      </c>
      <c r="E609" s="65" t="str">
        <f t="shared" si="36"/>
        <v>否</v>
      </c>
      <c r="F609" s="66" t="str">
        <f t="shared" si="37"/>
        <v>否</v>
      </c>
      <c r="G609" s="67" t="str">
        <f t="shared" si="38"/>
        <v>是</v>
      </c>
    </row>
    <row r="610" ht="16" customHeight="1" spans="1:7">
      <c r="A610" s="61">
        <v>605</v>
      </c>
      <c r="B610" s="62" t="str">
        <f>Sheet1!A605</f>
        <v>中长建设工程有限公司</v>
      </c>
      <c r="C610" s="63"/>
      <c r="D610" s="64">
        <f>Sheet1!B605</f>
        <v>1787411.22</v>
      </c>
      <c r="E610" s="65" t="str">
        <f t="shared" si="36"/>
        <v>否</v>
      </c>
      <c r="F610" s="66" t="str">
        <f t="shared" si="37"/>
        <v>否</v>
      </c>
      <c r="G610" s="67" t="str">
        <f t="shared" si="38"/>
        <v>是</v>
      </c>
    </row>
    <row r="611" ht="16" customHeight="1" spans="1:7">
      <c r="A611" s="61">
        <v>606</v>
      </c>
      <c r="B611" s="62" t="str">
        <f>Sheet1!A606</f>
        <v>深圳宝田建设集团有限公司</v>
      </c>
      <c r="C611" s="63"/>
      <c r="D611" s="64">
        <f>Sheet1!B606</f>
        <v>1786988.88</v>
      </c>
      <c r="E611" s="65" t="str">
        <f t="shared" si="36"/>
        <v>否</v>
      </c>
      <c r="F611" s="66" t="str">
        <f t="shared" si="37"/>
        <v>否</v>
      </c>
      <c r="G611" s="67" t="str">
        <f t="shared" si="38"/>
        <v>是</v>
      </c>
    </row>
    <row r="612" ht="16" customHeight="1" spans="1:7">
      <c r="A612" s="61">
        <v>607</v>
      </c>
      <c r="B612" s="62" t="str">
        <f>Sheet1!A607</f>
        <v>广东路顺建设工程有限公司</v>
      </c>
      <c r="C612" s="63"/>
      <c r="D612" s="64">
        <f>Sheet1!B607</f>
        <v>1786988.41</v>
      </c>
      <c r="E612" s="65" t="str">
        <f t="shared" si="36"/>
        <v>否</v>
      </c>
      <c r="F612" s="66" t="str">
        <f t="shared" si="37"/>
        <v>否</v>
      </c>
      <c r="G612" s="67" t="str">
        <f t="shared" si="38"/>
        <v>是</v>
      </c>
    </row>
    <row r="613" ht="16" customHeight="1" spans="1:7">
      <c r="A613" s="61">
        <v>608</v>
      </c>
      <c r="B613" s="62" t="str">
        <f>Sheet1!A608</f>
        <v>广东盛元建设工程有限公司</v>
      </c>
      <c r="C613" s="63"/>
      <c r="D613" s="64">
        <f>Sheet1!B608</f>
        <v>1786959.59</v>
      </c>
      <c r="E613" s="65" t="str">
        <f t="shared" si="36"/>
        <v>否</v>
      </c>
      <c r="F613" s="66" t="str">
        <f t="shared" si="37"/>
        <v>否</v>
      </c>
      <c r="G613" s="67" t="str">
        <f t="shared" si="38"/>
        <v>是</v>
      </c>
    </row>
    <row r="614" ht="16" customHeight="1" spans="1:7">
      <c r="A614" s="61">
        <v>609</v>
      </c>
      <c r="B614" s="62" t="str">
        <f>Sheet1!A609</f>
        <v>陕西锦田旺建设工程有限公司</v>
      </c>
      <c r="C614" s="63"/>
      <c r="D614" s="64">
        <f>Sheet1!B609</f>
        <v>1786555.38</v>
      </c>
      <c r="E614" s="65" t="str">
        <f t="shared" si="36"/>
        <v>否</v>
      </c>
      <c r="F614" s="66" t="str">
        <f t="shared" si="37"/>
        <v>否</v>
      </c>
      <c r="G614" s="67" t="str">
        <f t="shared" si="38"/>
        <v>是</v>
      </c>
    </row>
    <row r="615" ht="16" customHeight="1" spans="1:7">
      <c r="A615" s="61">
        <v>610</v>
      </c>
      <c r="B615" s="62" t="str">
        <f>Sheet1!A610</f>
        <v>深圳市金海建筑工程有限公司</v>
      </c>
      <c r="C615" s="63"/>
      <c r="D615" s="64">
        <f>Sheet1!B610</f>
        <v>1786344.6</v>
      </c>
      <c r="E615" s="65" t="str">
        <f t="shared" si="36"/>
        <v>否</v>
      </c>
      <c r="F615" s="66" t="str">
        <f t="shared" si="37"/>
        <v>否</v>
      </c>
      <c r="G615" s="67" t="str">
        <f t="shared" si="38"/>
        <v>是</v>
      </c>
    </row>
    <row r="616" ht="16" customHeight="1" spans="1:7">
      <c r="A616" s="61">
        <v>611</v>
      </c>
      <c r="B616" s="62" t="str">
        <f>Sheet1!A611</f>
        <v>广东磐源建设有限公司</v>
      </c>
      <c r="C616" s="63"/>
      <c r="D616" s="64">
        <f>Sheet1!B611</f>
        <v>1785729.71</v>
      </c>
      <c r="E616" s="65" t="str">
        <f t="shared" si="36"/>
        <v>否</v>
      </c>
      <c r="F616" s="66" t="str">
        <f t="shared" si="37"/>
        <v>否</v>
      </c>
      <c r="G616" s="67" t="str">
        <f t="shared" si="38"/>
        <v>是</v>
      </c>
    </row>
    <row r="617" ht="16" customHeight="1" spans="1:7">
      <c r="A617" s="61">
        <v>612</v>
      </c>
      <c r="B617" s="62" t="str">
        <f>Sheet1!A612</f>
        <v>广东振铭建设有限公司</v>
      </c>
      <c r="C617" s="63"/>
      <c r="D617" s="64">
        <f>Sheet1!B612</f>
        <v>1785729.71</v>
      </c>
      <c r="E617" s="65" t="str">
        <f t="shared" si="36"/>
        <v>否</v>
      </c>
      <c r="F617" s="66" t="str">
        <f t="shared" si="37"/>
        <v>否</v>
      </c>
      <c r="G617" s="67" t="str">
        <f t="shared" si="38"/>
        <v>是</v>
      </c>
    </row>
    <row r="618" ht="16" customHeight="1" spans="1:7">
      <c r="A618" s="61">
        <v>613</v>
      </c>
      <c r="B618" s="62" t="str">
        <f>Sheet1!A613</f>
        <v>广东韶城建设工程有限公司</v>
      </c>
      <c r="C618" s="63"/>
      <c r="D618" s="64">
        <f>Sheet1!B613</f>
        <v>1785729.71</v>
      </c>
      <c r="E618" s="65" t="str">
        <f t="shared" si="36"/>
        <v>否</v>
      </c>
      <c r="F618" s="66" t="str">
        <f t="shared" si="37"/>
        <v>否</v>
      </c>
      <c r="G618" s="67" t="str">
        <f t="shared" si="38"/>
        <v>是</v>
      </c>
    </row>
    <row r="619" ht="16" customHeight="1" spans="1:7">
      <c r="A619" s="61">
        <v>614</v>
      </c>
      <c r="B619" s="62" t="str">
        <f>Sheet1!A614</f>
        <v>广东益昊建筑工程有限公司</v>
      </c>
      <c r="C619" s="63"/>
      <c r="D619" s="64">
        <f>Sheet1!B614</f>
        <v>1785729.21</v>
      </c>
      <c r="E619" s="65" t="str">
        <f t="shared" si="36"/>
        <v>否</v>
      </c>
      <c r="F619" s="66" t="str">
        <f t="shared" si="37"/>
        <v>否</v>
      </c>
      <c r="G619" s="67" t="str">
        <f t="shared" si="38"/>
        <v>是</v>
      </c>
    </row>
    <row r="620" ht="16" customHeight="1" spans="1:7">
      <c r="A620" s="61">
        <v>615</v>
      </c>
      <c r="B620" s="62" t="str">
        <f>Sheet1!A615</f>
        <v>潮州市建筑安装总公司</v>
      </c>
      <c r="C620" s="63"/>
      <c r="D620" s="64">
        <f>Sheet1!B615</f>
        <v>1785729.21</v>
      </c>
      <c r="E620" s="65" t="str">
        <f t="shared" si="36"/>
        <v>否</v>
      </c>
      <c r="F620" s="66" t="str">
        <f t="shared" si="37"/>
        <v>否</v>
      </c>
      <c r="G620" s="67" t="str">
        <f t="shared" si="38"/>
        <v>是</v>
      </c>
    </row>
    <row r="621" ht="16" customHeight="1" spans="1:7">
      <c r="A621" s="61">
        <v>616</v>
      </c>
      <c r="B621" s="62" t="str">
        <f>Sheet1!A616</f>
        <v>广东蔚涞路桥工程有限公司</v>
      </c>
      <c r="C621" s="63"/>
      <c r="D621" s="64">
        <f>Sheet1!B616</f>
        <v>1785604.67</v>
      </c>
      <c r="E621" s="65" t="str">
        <f t="shared" si="36"/>
        <v>否</v>
      </c>
      <c r="F621" s="66" t="str">
        <f t="shared" si="37"/>
        <v>否</v>
      </c>
      <c r="G621" s="67" t="str">
        <f t="shared" si="38"/>
        <v>是</v>
      </c>
    </row>
    <row r="622" ht="16" customHeight="1" spans="1:7">
      <c r="A622" s="61">
        <v>617</v>
      </c>
      <c r="B622" s="62" t="str">
        <f>Sheet1!A617</f>
        <v>广东东体建设有限公司</v>
      </c>
      <c r="C622" s="63"/>
      <c r="D622" s="64">
        <f>Sheet1!B617</f>
        <v>1785489.36</v>
      </c>
      <c r="E622" s="65" t="str">
        <f t="shared" si="36"/>
        <v>否</v>
      </c>
      <c r="F622" s="66" t="str">
        <f t="shared" si="37"/>
        <v>否</v>
      </c>
      <c r="G622" s="67" t="str">
        <f t="shared" si="38"/>
        <v>是</v>
      </c>
    </row>
    <row r="623" ht="16" customHeight="1" spans="1:7">
      <c r="A623" s="61">
        <v>618</v>
      </c>
      <c r="B623" s="62" t="str">
        <f>Sheet1!A618</f>
        <v>深圳市宏胜隆建设工程有限公司</v>
      </c>
      <c r="C623" s="63"/>
      <c r="D623" s="64">
        <f>Sheet1!B618</f>
        <v>1785114.6</v>
      </c>
      <c r="E623" s="65" t="str">
        <f t="shared" si="36"/>
        <v>否</v>
      </c>
      <c r="F623" s="66" t="str">
        <f t="shared" si="37"/>
        <v>否</v>
      </c>
      <c r="G623" s="67" t="str">
        <f t="shared" si="38"/>
        <v>是</v>
      </c>
    </row>
    <row r="624" ht="16" customHeight="1" spans="1:7">
      <c r="A624" s="61">
        <v>619</v>
      </c>
      <c r="B624" s="62" t="str">
        <f>Sheet1!A619</f>
        <v>广东浩贤建设工程有限公司</v>
      </c>
      <c r="C624" s="63"/>
      <c r="D624" s="64">
        <f>Sheet1!B619</f>
        <v>1784970.45</v>
      </c>
      <c r="E624" s="65" t="str">
        <f t="shared" si="36"/>
        <v>否</v>
      </c>
      <c r="F624" s="66" t="str">
        <f t="shared" si="37"/>
        <v>否</v>
      </c>
      <c r="G624" s="67" t="str">
        <f t="shared" si="38"/>
        <v>是</v>
      </c>
    </row>
    <row r="625" ht="16" customHeight="1" spans="1:7">
      <c r="A625" s="61">
        <v>620</v>
      </c>
      <c r="B625" s="62" t="str">
        <f>Sheet1!A620</f>
        <v>广东润亚建设有限公司</v>
      </c>
      <c r="C625" s="63"/>
      <c r="D625" s="64">
        <f>Sheet1!B620</f>
        <v>1783746.11</v>
      </c>
      <c r="E625" s="65" t="str">
        <f t="shared" si="36"/>
        <v>否</v>
      </c>
      <c r="F625" s="66" t="str">
        <f t="shared" si="37"/>
        <v>否</v>
      </c>
      <c r="G625" s="67" t="str">
        <f t="shared" si="38"/>
        <v>是</v>
      </c>
    </row>
    <row r="626" ht="16" customHeight="1" spans="1:7">
      <c r="A626" s="61">
        <v>621</v>
      </c>
      <c r="B626" s="62" t="str">
        <f>Sheet1!A621</f>
        <v>东莞市鸿乐建设有限公司</v>
      </c>
      <c r="C626" s="63"/>
      <c r="D626" s="64">
        <f>Sheet1!B621</f>
        <v>1783575.82</v>
      </c>
      <c r="E626" s="65" t="str">
        <f t="shared" si="36"/>
        <v>否</v>
      </c>
      <c r="F626" s="66" t="str">
        <f t="shared" si="37"/>
        <v>否</v>
      </c>
      <c r="G626" s="67" t="str">
        <f t="shared" si="38"/>
        <v>是</v>
      </c>
    </row>
    <row r="627" ht="16" customHeight="1" spans="1:7">
      <c r="A627" s="61">
        <v>622</v>
      </c>
      <c r="B627" s="62" t="str">
        <f>Sheet1!A622</f>
        <v>广东森大环保工程有限公司</v>
      </c>
      <c r="C627" s="63"/>
      <c r="D627" s="64">
        <f>Sheet1!B622</f>
        <v>1783423.36</v>
      </c>
      <c r="E627" s="65" t="str">
        <f t="shared" si="36"/>
        <v>否</v>
      </c>
      <c r="F627" s="66" t="str">
        <f t="shared" si="37"/>
        <v>否</v>
      </c>
      <c r="G627" s="67" t="str">
        <f t="shared" si="38"/>
        <v>是</v>
      </c>
    </row>
    <row r="628" ht="16" customHeight="1" spans="1:7">
      <c r="A628" s="61">
        <v>623</v>
      </c>
      <c r="B628" s="62" t="str">
        <f>Sheet1!A623</f>
        <v>深圳市三溪园林有限公司</v>
      </c>
      <c r="C628" s="63"/>
      <c r="D628" s="64">
        <f>Sheet1!B623</f>
        <v>1783333.02</v>
      </c>
      <c r="E628" s="65" t="str">
        <f t="shared" si="36"/>
        <v>否</v>
      </c>
      <c r="F628" s="66" t="str">
        <f t="shared" si="37"/>
        <v>否</v>
      </c>
      <c r="G628" s="67" t="str">
        <f t="shared" si="38"/>
        <v>是</v>
      </c>
    </row>
    <row r="629" ht="16" customHeight="1" spans="1:7">
      <c r="A629" s="61">
        <v>624</v>
      </c>
      <c r="B629" s="62" t="str">
        <f>Sheet1!A624</f>
        <v>深圳市华鹏工程建设有限公司</v>
      </c>
      <c r="C629" s="63"/>
      <c r="D629" s="64">
        <f>Sheet1!B624</f>
        <v>1783298.43</v>
      </c>
      <c r="E629" s="65" t="str">
        <f t="shared" si="36"/>
        <v>否</v>
      </c>
      <c r="F629" s="66" t="str">
        <f t="shared" si="37"/>
        <v>否</v>
      </c>
      <c r="G629" s="67" t="str">
        <f t="shared" si="38"/>
        <v>是</v>
      </c>
    </row>
    <row r="630" ht="16" customHeight="1" spans="1:7">
      <c r="A630" s="61">
        <v>625</v>
      </c>
      <c r="B630" s="62" t="str">
        <f>Sheet1!A625</f>
        <v>深圳市灿阳建设集团有限公司</v>
      </c>
      <c r="C630" s="63"/>
      <c r="D630" s="64">
        <f>Sheet1!B625</f>
        <v>1782962.11</v>
      </c>
      <c r="E630" s="65" t="str">
        <f t="shared" si="36"/>
        <v>否</v>
      </c>
      <c r="F630" s="66" t="str">
        <f t="shared" si="37"/>
        <v>否</v>
      </c>
      <c r="G630" s="67" t="str">
        <f t="shared" si="38"/>
        <v>是</v>
      </c>
    </row>
    <row r="631" ht="16" customHeight="1" spans="1:7">
      <c r="A631" s="61">
        <v>626</v>
      </c>
      <c r="B631" s="62" t="str">
        <f>Sheet1!A626</f>
        <v>广东恒垚建设工程有限公司</v>
      </c>
      <c r="C631" s="63"/>
      <c r="D631" s="64">
        <f>Sheet1!B626</f>
        <v>1782943.92</v>
      </c>
      <c r="E631" s="65" t="str">
        <f t="shared" si="36"/>
        <v>否</v>
      </c>
      <c r="F631" s="66" t="str">
        <f t="shared" si="37"/>
        <v>否</v>
      </c>
      <c r="G631" s="67" t="str">
        <f t="shared" si="38"/>
        <v>是</v>
      </c>
    </row>
    <row r="632" ht="16" customHeight="1" spans="1:7">
      <c r="A632" s="61">
        <v>627</v>
      </c>
      <c r="B632" s="62" t="str">
        <f>Sheet1!A627</f>
        <v>四川天云汇工程管理有限公司</v>
      </c>
      <c r="C632" s="63"/>
      <c r="D632" s="64">
        <f>Sheet1!B627</f>
        <v>1782452.85</v>
      </c>
      <c r="E632" s="65" t="str">
        <f t="shared" si="36"/>
        <v>否</v>
      </c>
      <c r="F632" s="66" t="str">
        <f t="shared" si="37"/>
        <v>否</v>
      </c>
      <c r="G632" s="67" t="str">
        <f t="shared" si="38"/>
        <v>是</v>
      </c>
    </row>
    <row r="633" ht="16" customHeight="1" spans="1:7">
      <c r="A633" s="61">
        <v>628</v>
      </c>
      <c r="B633" s="62" t="str">
        <f>Sheet1!A628</f>
        <v>广东三丰建设（集团）有限公司</v>
      </c>
      <c r="C633" s="63"/>
      <c r="D633" s="64">
        <f>Sheet1!B628</f>
        <v>1782433.59</v>
      </c>
      <c r="E633" s="65" t="str">
        <f t="shared" si="36"/>
        <v>否</v>
      </c>
      <c r="F633" s="66" t="str">
        <f t="shared" si="37"/>
        <v>否</v>
      </c>
      <c r="G633" s="67" t="str">
        <f t="shared" si="38"/>
        <v>是</v>
      </c>
    </row>
    <row r="634" ht="16" customHeight="1" spans="1:7">
      <c r="A634" s="61">
        <v>629</v>
      </c>
      <c r="B634" s="62" t="str">
        <f>Sheet1!A629</f>
        <v>广东粤辉建设工程有限公司</v>
      </c>
      <c r="C634" s="63"/>
      <c r="D634" s="64">
        <f>Sheet1!B629</f>
        <v>1782375.94</v>
      </c>
      <c r="E634" s="65" t="str">
        <f t="shared" si="36"/>
        <v>否</v>
      </c>
      <c r="F634" s="66" t="str">
        <f t="shared" si="37"/>
        <v>否</v>
      </c>
      <c r="G634" s="67" t="str">
        <f t="shared" si="38"/>
        <v>是</v>
      </c>
    </row>
    <row r="635" ht="16" customHeight="1" spans="1:7">
      <c r="A635" s="61">
        <v>630</v>
      </c>
      <c r="B635" s="62" t="str">
        <f>Sheet1!A630</f>
        <v>东莞市华杰建设工程有限公司</v>
      </c>
      <c r="C635" s="63"/>
      <c r="D635" s="64">
        <f>Sheet1!B630</f>
        <v>1782136.87</v>
      </c>
      <c r="E635" s="65" t="str">
        <f t="shared" si="36"/>
        <v>否</v>
      </c>
      <c r="F635" s="66" t="str">
        <f t="shared" si="37"/>
        <v>否</v>
      </c>
      <c r="G635" s="67" t="str">
        <f t="shared" si="38"/>
        <v>是</v>
      </c>
    </row>
    <row r="636" ht="16" customHeight="1" spans="1:7">
      <c r="A636" s="61">
        <v>631</v>
      </c>
      <c r="B636" s="62" t="str">
        <f>Sheet1!A631</f>
        <v>福建汇欣华业建工有限公司</v>
      </c>
      <c r="C636" s="63"/>
      <c r="D636" s="64">
        <f>Sheet1!B631</f>
        <v>1781816.09</v>
      </c>
      <c r="E636" s="65" t="str">
        <f t="shared" si="36"/>
        <v>否</v>
      </c>
      <c r="F636" s="66" t="str">
        <f t="shared" si="37"/>
        <v>否</v>
      </c>
      <c r="G636" s="67" t="str">
        <f t="shared" si="38"/>
        <v>是</v>
      </c>
    </row>
    <row r="637" ht="16" customHeight="1" spans="1:7">
      <c r="A637" s="61">
        <v>632</v>
      </c>
      <c r="B637" s="62" t="str">
        <f>Sheet1!A632</f>
        <v>广东焦点建设工程有限公司</v>
      </c>
      <c r="C637" s="63"/>
      <c r="D637" s="64">
        <f>Sheet1!B632</f>
        <v>1781501.49</v>
      </c>
      <c r="E637" s="65" t="str">
        <f t="shared" si="36"/>
        <v>否</v>
      </c>
      <c r="F637" s="66" t="str">
        <f t="shared" si="37"/>
        <v>否</v>
      </c>
      <c r="G637" s="67" t="str">
        <f t="shared" si="38"/>
        <v>是</v>
      </c>
    </row>
    <row r="638" ht="16" customHeight="1" spans="1:7">
      <c r="A638" s="61">
        <v>633</v>
      </c>
      <c r="B638" s="62" t="str">
        <f>Sheet1!A633</f>
        <v>广东豪源建设有限公司</v>
      </c>
      <c r="C638" s="63"/>
      <c r="D638" s="64">
        <f>Sheet1!B633</f>
        <v>1781126.72</v>
      </c>
      <c r="E638" s="65" t="str">
        <f t="shared" si="36"/>
        <v>否</v>
      </c>
      <c r="F638" s="66" t="str">
        <f t="shared" si="37"/>
        <v>否</v>
      </c>
      <c r="G638" s="67" t="str">
        <f t="shared" si="38"/>
        <v>是</v>
      </c>
    </row>
    <row r="639" ht="16" customHeight="1" spans="1:7">
      <c r="A639" s="61">
        <v>634</v>
      </c>
      <c r="B639" s="62" t="str">
        <f>Sheet1!A634</f>
        <v>台州广途建设有限公司</v>
      </c>
      <c r="C639" s="63"/>
      <c r="D639" s="64">
        <f>Sheet1!B634</f>
        <v>1780629.94</v>
      </c>
      <c r="E639" s="65" t="str">
        <f t="shared" ref="E639:E702" si="39">IF(D639&lt;=$G$3,"否","超上限")</f>
        <v>否</v>
      </c>
      <c r="F639" s="66" t="str">
        <f t="shared" ref="F639:F702" si="40">IF(D639&gt;=$G$4,"否","超下限")</f>
        <v>否</v>
      </c>
      <c r="G639" s="67" t="str">
        <f t="shared" ref="G639:G702" si="41">IF(AND(E639="否",F639="否"),"是","否")</f>
        <v>是</v>
      </c>
    </row>
    <row r="640" ht="16" customHeight="1" spans="1:7">
      <c r="A640" s="61">
        <v>635</v>
      </c>
      <c r="B640" s="62" t="str">
        <f>Sheet1!A635</f>
        <v>广东源联建设有限公司</v>
      </c>
      <c r="C640" s="63"/>
      <c r="D640" s="64">
        <f>Sheet1!B635</f>
        <v>1780120.6</v>
      </c>
      <c r="E640" s="65" t="str">
        <f t="shared" si="39"/>
        <v>否</v>
      </c>
      <c r="F640" s="66" t="str">
        <f t="shared" si="40"/>
        <v>否</v>
      </c>
      <c r="G640" s="67" t="str">
        <f t="shared" si="41"/>
        <v>是</v>
      </c>
    </row>
    <row r="641" ht="16" customHeight="1" spans="1:7">
      <c r="A641" s="61">
        <v>636</v>
      </c>
      <c r="B641" s="62" t="str">
        <f>Sheet1!A636</f>
        <v>广东三宏建设工程有限公司</v>
      </c>
      <c r="C641" s="63"/>
      <c r="D641" s="64">
        <f>Sheet1!B636</f>
        <v>1780099.58</v>
      </c>
      <c r="E641" s="65" t="str">
        <f t="shared" si="39"/>
        <v>否</v>
      </c>
      <c r="F641" s="66" t="str">
        <f t="shared" si="40"/>
        <v>否</v>
      </c>
      <c r="G641" s="67" t="str">
        <f t="shared" si="41"/>
        <v>是</v>
      </c>
    </row>
    <row r="642" ht="16" customHeight="1" spans="1:7">
      <c r="A642" s="61">
        <v>637</v>
      </c>
      <c r="B642" s="62" t="str">
        <f>Sheet1!A637</f>
        <v>广东豪骏建设工程有限公司</v>
      </c>
      <c r="C642" s="63"/>
      <c r="D642" s="64">
        <f>Sheet1!B637</f>
        <v>1779762.2</v>
      </c>
      <c r="E642" s="65" t="str">
        <f t="shared" si="39"/>
        <v>否</v>
      </c>
      <c r="F642" s="66" t="str">
        <f t="shared" si="40"/>
        <v>否</v>
      </c>
      <c r="G642" s="67" t="str">
        <f t="shared" si="41"/>
        <v>是</v>
      </c>
    </row>
    <row r="643" ht="16" customHeight="1" spans="1:7">
      <c r="A643" s="61">
        <v>638</v>
      </c>
      <c r="B643" s="62" t="str">
        <f>Sheet1!A638</f>
        <v>福建省启荣建设工程有限公司</v>
      </c>
      <c r="C643" s="63"/>
      <c r="D643" s="64">
        <f>Sheet1!B638</f>
        <v>1779397.05</v>
      </c>
      <c r="E643" s="65" t="str">
        <f t="shared" si="39"/>
        <v>否</v>
      </c>
      <c r="F643" s="66" t="str">
        <f t="shared" si="40"/>
        <v>否</v>
      </c>
      <c r="G643" s="67" t="str">
        <f t="shared" si="41"/>
        <v>是</v>
      </c>
    </row>
    <row r="644" ht="16" customHeight="1" spans="1:7">
      <c r="A644" s="61">
        <v>639</v>
      </c>
      <c r="B644" s="62" t="str">
        <f>Sheet1!A639</f>
        <v>东莞市中赫建筑工程有限公司</v>
      </c>
      <c r="C644" s="63"/>
      <c r="D644" s="64">
        <f>Sheet1!B639</f>
        <v>1778807.03</v>
      </c>
      <c r="E644" s="65" t="str">
        <f t="shared" si="39"/>
        <v>否</v>
      </c>
      <c r="F644" s="66" t="str">
        <f t="shared" si="40"/>
        <v>否</v>
      </c>
      <c r="G644" s="67" t="str">
        <f t="shared" si="41"/>
        <v>是</v>
      </c>
    </row>
    <row r="645" ht="16" customHeight="1" spans="1:7">
      <c r="A645" s="61">
        <v>640</v>
      </c>
      <c r="B645" s="62" t="str">
        <f>Sheet1!A640</f>
        <v>甘洛祥瑞建筑工程有限公司</v>
      </c>
      <c r="C645" s="63"/>
      <c r="D645" s="64">
        <f>Sheet1!B640</f>
        <v>1776985.12</v>
      </c>
      <c r="E645" s="65" t="str">
        <f t="shared" si="39"/>
        <v>否</v>
      </c>
      <c r="F645" s="66" t="str">
        <f t="shared" si="40"/>
        <v>否</v>
      </c>
      <c r="G645" s="67" t="str">
        <f t="shared" si="41"/>
        <v>是</v>
      </c>
    </row>
    <row r="646" ht="16" customHeight="1" spans="1:7">
      <c r="A646" s="61">
        <v>641</v>
      </c>
      <c r="B646" s="62" t="str">
        <f>Sheet1!A641</f>
        <v>惠州市峻云建筑工程有限公司</v>
      </c>
      <c r="C646" s="63"/>
      <c r="D646" s="64">
        <f>Sheet1!B641</f>
        <v>1776514.25</v>
      </c>
      <c r="E646" s="65" t="str">
        <f t="shared" si="39"/>
        <v>否</v>
      </c>
      <c r="F646" s="66" t="str">
        <f t="shared" si="40"/>
        <v>否</v>
      </c>
      <c r="G646" s="67" t="str">
        <f t="shared" si="41"/>
        <v>是</v>
      </c>
    </row>
    <row r="647" ht="16" customHeight="1" spans="1:7">
      <c r="A647" s="61">
        <v>642</v>
      </c>
      <c r="B647" s="62" t="str">
        <f>Sheet1!A642</f>
        <v>广东喜帆建设工程有限公司</v>
      </c>
      <c r="C647" s="63"/>
      <c r="D647" s="64">
        <f>Sheet1!B642</f>
        <v>1776497.39</v>
      </c>
      <c r="E647" s="65" t="str">
        <f t="shared" si="39"/>
        <v>否</v>
      </c>
      <c r="F647" s="66" t="str">
        <f t="shared" si="40"/>
        <v>否</v>
      </c>
      <c r="G647" s="67" t="str">
        <f t="shared" si="41"/>
        <v>是</v>
      </c>
    </row>
    <row r="648" ht="16" customHeight="1" spans="1:7">
      <c r="A648" s="61">
        <v>643</v>
      </c>
      <c r="B648" s="62" t="str">
        <f>Sheet1!A643</f>
        <v>河南筑丰建设发展有限公司</v>
      </c>
      <c r="C648" s="63"/>
      <c r="D648" s="64">
        <f>Sheet1!B643</f>
        <v>1776409.89</v>
      </c>
      <c r="E648" s="65" t="str">
        <f t="shared" si="39"/>
        <v>否</v>
      </c>
      <c r="F648" s="66" t="str">
        <f t="shared" si="40"/>
        <v>否</v>
      </c>
      <c r="G648" s="67" t="str">
        <f t="shared" si="41"/>
        <v>是</v>
      </c>
    </row>
    <row r="649" ht="16" customHeight="1" spans="1:7">
      <c r="A649" s="61">
        <v>644</v>
      </c>
      <c r="B649" s="62" t="str">
        <f>Sheet1!A644</f>
        <v>安徽燕宁建筑工程有限公司</v>
      </c>
      <c r="C649" s="63"/>
      <c r="D649" s="64">
        <f>Sheet1!B644</f>
        <v>1776302.84</v>
      </c>
      <c r="E649" s="65" t="str">
        <f t="shared" si="39"/>
        <v>否</v>
      </c>
      <c r="F649" s="66" t="str">
        <f t="shared" si="40"/>
        <v>否</v>
      </c>
      <c r="G649" s="67" t="str">
        <f t="shared" si="41"/>
        <v>是</v>
      </c>
    </row>
    <row r="650" ht="16" customHeight="1" spans="1:7">
      <c r="A650" s="61">
        <v>645</v>
      </c>
      <c r="B650" s="62" t="str">
        <f>Sheet1!A645</f>
        <v>深圳市享泰建筑工程有限公司</v>
      </c>
      <c r="C650" s="63"/>
      <c r="D650" s="64">
        <f>Sheet1!B645</f>
        <v>1774568.98</v>
      </c>
      <c r="E650" s="65" t="str">
        <f t="shared" si="39"/>
        <v>否</v>
      </c>
      <c r="F650" s="66" t="str">
        <f t="shared" si="40"/>
        <v>否</v>
      </c>
      <c r="G650" s="67" t="str">
        <f t="shared" si="41"/>
        <v>是</v>
      </c>
    </row>
    <row r="651" ht="16" customHeight="1" spans="1:7">
      <c r="A651" s="61">
        <v>646</v>
      </c>
      <c r="B651" s="62" t="str">
        <f>Sheet1!A646</f>
        <v>东莞鼎名建设工程有限公司</v>
      </c>
      <c r="C651" s="63"/>
      <c r="D651" s="64">
        <f>Sheet1!B646</f>
        <v>1772873.68</v>
      </c>
      <c r="E651" s="65" t="str">
        <f t="shared" si="39"/>
        <v>否</v>
      </c>
      <c r="F651" s="66" t="str">
        <f t="shared" si="40"/>
        <v>否</v>
      </c>
      <c r="G651" s="67" t="str">
        <f t="shared" si="41"/>
        <v>是</v>
      </c>
    </row>
    <row r="652" ht="16" customHeight="1" spans="1:7">
      <c r="A652" s="61">
        <v>647</v>
      </c>
      <c r="B652" s="62" t="str">
        <f>Sheet1!A647</f>
        <v>广东楷锋建筑工程有限公司</v>
      </c>
      <c r="C652" s="63"/>
      <c r="D652" s="64">
        <f>Sheet1!B647</f>
        <v>1772516.77</v>
      </c>
      <c r="E652" s="65" t="str">
        <f t="shared" si="39"/>
        <v>否</v>
      </c>
      <c r="F652" s="66" t="str">
        <f t="shared" si="40"/>
        <v>否</v>
      </c>
      <c r="G652" s="67" t="str">
        <f t="shared" si="41"/>
        <v>是</v>
      </c>
    </row>
    <row r="653" ht="16" customHeight="1" spans="1:7">
      <c r="A653" s="61">
        <v>648</v>
      </c>
      <c r="B653" s="62" t="str">
        <f>Sheet1!A648</f>
        <v>广东金固建设工程有限公司</v>
      </c>
      <c r="C653" s="63"/>
      <c r="D653" s="64">
        <f>Sheet1!B648</f>
        <v>1771365.99</v>
      </c>
      <c r="E653" s="65" t="str">
        <f t="shared" si="39"/>
        <v>否</v>
      </c>
      <c r="F653" s="66" t="str">
        <f t="shared" si="40"/>
        <v>否</v>
      </c>
      <c r="G653" s="67" t="str">
        <f t="shared" si="41"/>
        <v>是</v>
      </c>
    </row>
    <row r="654" ht="16" customHeight="1" spans="1:7">
      <c r="A654" s="61">
        <v>649</v>
      </c>
      <c r="B654" s="62" t="str">
        <f>Sheet1!A649</f>
        <v>深圳市中深畅丰建筑有限公司</v>
      </c>
      <c r="C654" s="63"/>
      <c r="D654" s="64">
        <f>Sheet1!B649</f>
        <v>1770902.4</v>
      </c>
      <c r="E654" s="65" t="str">
        <f t="shared" si="39"/>
        <v>否</v>
      </c>
      <c r="F654" s="66" t="str">
        <f t="shared" si="40"/>
        <v>否</v>
      </c>
      <c r="G654" s="67" t="str">
        <f t="shared" si="41"/>
        <v>是</v>
      </c>
    </row>
    <row r="655" ht="16" customHeight="1" spans="1:7">
      <c r="A655" s="61">
        <v>650</v>
      </c>
      <c r="B655" s="62" t="str">
        <f>Sheet1!A650</f>
        <v>阳江市阳东建工劳务有限公司</v>
      </c>
      <c r="C655" s="63"/>
      <c r="D655" s="64">
        <f>Sheet1!B650</f>
        <v>1770268.19</v>
      </c>
      <c r="E655" s="65" t="str">
        <f t="shared" si="39"/>
        <v>否</v>
      </c>
      <c r="F655" s="66" t="str">
        <f t="shared" si="40"/>
        <v>否</v>
      </c>
      <c r="G655" s="67" t="str">
        <f t="shared" si="41"/>
        <v>是</v>
      </c>
    </row>
    <row r="656" ht="16" customHeight="1" spans="1:7">
      <c r="A656" s="61">
        <v>651</v>
      </c>
      <c r="B656" s="62" t="str">
        <f>Sheet1!A651</f>
        <v>东莞市华粤土木工程有限公司</v>
      </c>
      <c r="C656" s="63"/>
      <c r="D656" s="64">
        <f>Sheet1!B651</f>
        <v>1768134</v>
      </c>
      <c r="E656" s="65" t="str">
        <f t="shared" si="39"/>
        <v>否</v>
      </c>
      <c r="F656" s="66" t="str">
        <f t="shared" si="40"/>
        <v>否</v>
      </c>
      <c r="G656" s="67" t="str">
        <f t="shared" si="41"/>
        <v>是</v>
      </c>
    </row>
    <row r="657" ht="16" customHeight="1" spans="1:7">
      <c r="A657" s="61">
        <v>652</v>
      </c>
      <c r="B657" s="62" t="str">
        <f>Sheet1!A652</f>
        <v>广东莞磊建设工程有限公司</v>
      </c>
      <c r="C657" s="63"/>
      <c r="D657" s="64">
        <f>Sheet1!B652</f>
        <v>1767729.15</v>
      </c>
      <c r="E657" s="65" t="str">
        <f t="shared" si="39"/>
        <v>否</v>
      </c>
      <c r="F657" s="66" t="str">
        <f t="shared" si="40"/>
        <v>否</v>
      </c>
      <c r="G657" s="67" t="str">
        <f t="shared" si="41"/>
        <v>是</v>
      </c>
    </row>
    <row r="658" ht="16" customHeight="1" spans="1:7">
      <c r="A658" s="61">
        <v>653</v>
      </c>
      <c r="B658" s="62" t="str">
        <f>Sheet1!A653</f>
        <v>珠海信能建设工程有限公司</v>
      </c>
      <c r="C658" s="63"/>
      <c r="D658" s="64">
        <f>Sheet1!B653</f>
        <v>1763613.48</v>
      </c>
      <c r="E658" s="65" t="str">
        <f t="shared" si="39"/>
        <v>否</v>
      </c>
      <c r="F658" s="66" t="str">
        <f t="shared" si="40"/>
        <v>否</v>
      </c>
      <c r="G658" s="67" t="str">
        <f t="shared" si="41"/>
        <v>是</v>
      </c>
    </row>
    <row r="659" ht="16" customHeight="1" spans="1:7">
      <c r="A659" s="61">
        <v>654</v>
      </c>
      <c r="B659" s="62" t="str">
        <f>Sheet1!A654</f>
        <v>广东远铭建设工程有限公司</v>
      </c>
      <c r="C659" s="63"/>
      <c r="D659" s="64">
        <f>Sheet1!B654</f>
        <v>1762965.76</v>
      </c>
      <c r="E659" s="65" t="str">
        <f t="shared" si="39"/>
        <v>否</v>
      </c>
      <c r="F659" s="66" t="str">
        <f t="shared" si="40"/>
        <v>否</v>
      </c>
      <c r="G659" s="67" t="str">
        <f t="shared" si="41"/>
        <v>是</v>
      </c>
    </row>
    <row r="660" ht="16" customHeight="1" spans="1:7">
      <c r="A660" s="61">
        <v>655</v>
      </c>
      <c r="B660" s="62" t="str">
        <f>Sheet1!A655</f>
        <v>星辰利源水利水电工程有限公司</v>
      </c>
      <c r="C660" s="63"/>
      <c r="D660" s="64">
        <f>Sheet1!B655</f>
        <v>1762716.05</v>
      </c>
      <c r="E660" s="65" t="str">
        <f t="shared" si="39"/>
        <v>否</v>
      </c>
      <c r="F660" s="66" t="str">
        <f t="shared" si="40"/>
        <v>否</v>
      </c>
      <c r="G660" s="67" t="str">
        <f t="shared" si="41"/>
        <v>是</v>
      </c>
    </row>
    <row r="661" ht="16" customHeight="1" spans="1:7">
      <c r="A661" s="61">
        <v>656</v>
      </c>
      <c r="B661" s="62" t="str">
        <f>Sheet1!A656</f>
        <v>广东万运建设有限公司</v>
      </c>
      <c r="C661" s="63"/>
      <c r="D661" s="64">
        <f>Sheet1!B656</f>
        <v>1761908.69</v>
      </c>
      <c r="E661" s="65" t="str">
        <f t="shared" si="39"/>
        <v>否</v>
      </c>
      <c r="F661" s="66" t="str">
        <f t="shared" si="40"/>
        <v>否</v>
      </c>
      <c r="G661" s="67" t="str">
        <f t="shared" si="41"/>
        <v>是</v>
      </c>
    </row>
    <row r="662" ht="16" customHeight="1" spans="1:7">
      <c r="A662" s="61">
        <v>657</v>
      </c>
      <c r="B662" s="62" t="str">
        <f>Sheet1!A657</f>
        <v>广东浩枫建设有限公司</v>
      </c>
      <c r="C662" s="63"/>
      <c r="D662" s="64">
        <f>Sheet1!B657</f>
        <v>1761811.98</v>
      </c>
      <c r="E662" s="65" t="str">
        <f t="shared" si="39"/>
        <v>否</v>
      </c>
      <c r="F662" s="66" t="str">
        <f t="shared" si="40"/>
        <v>否</v>
      </c>
      <c r="G662" s="67" t="str">
        <f t="shared" si="41"/>
        <v>是</v>
      </c>
    </row>
    <row r="663" ht="16" customHeight="1" spans="1:7">
      <c r="A663" s="61">
        <v>658</v>
      </c>
      <c r="B663" s="62" t="str">
        <f>Sheet1!A658</f>
        <v>广东茂阳建设工程有限公司</v>
      </c>
      <c r="C663" s="63"/>
      <c r="D663" s="64">
        <f>Sheet1!B658</f>
        <v>1760594.4</v>
      </c>
      <c r="E663" s="65" t="str">
        <f t="shared" si="39"/>
        <v>否</v>
      </c>
      <c r="F663" s="66" t="str">
        <f t="shared" si="40"/>
        <v>否</v>
      </c>
      <c r="G663" s="67" t="str">
        <f t="shared" si="41"/>
        <v>是</v>
      </c>
    </row>
    <row r="664" ht="16" customHeight="1" spans="1:7">
      <c r="A664" s="61">
        <v>659</v>
      </c>
      <c r="B664" s="62" t="str">
        <f>Sheet1!A659</f>
        <v>广西晟润建设工程有限公司</v>
      </c>
      <c r="C664" s="63"/>
      <c r="D664" s="64">
        <f>Sheet1!B659</f>
        <v>1758889.65</v>
      </c>
      <c r="E664" s="65" t="str">
        <f t="shared" si="39"/>
        <v>否</v>
      </c>
      <c r="F664" s="66" t="str">
        <f t="shared" si="40"/>
        <v>否</v>
      </c>
      <c r="G664" s="67" t="str">
        <f t="shared" si="41"/>
        <v>是</v>
      </c>
    </row>
    <row r="665" ht="16" customHeight="1" spans="1:7">
      <c r="A665" s="61">
        <v>660</v>
      </c>
      <c r="B665" s="62" t="str">
        <f>Sheet1!A660</f>
        <v>广东省华祥水利水电工程有限公司</v>
      </c>
      <c r="C665" s="63"/>
      <c r="D665" s="64">
        <f>Sheet1!B660</f>
        <v>1755892.69</v>
      </c>
      <c r="E665" s="65" t="str">
        <f t="shared" si="39"/>
        <v>否</v>
      </c>
      <c r="F665" s="66" t="str">
        <f t="shared" si="40"/>
        <v>否</v>
      </c>
      <c r="G665" s="67" t="str">
        <f t="shared" si="41"/>
        <v>是</v>
      </c>
    </row>
    <row r="666" ht="16" customHeight="1" spans="1:7">
      <c r="A666" s="61">
        <v>661</v>
      </c>
      <c r="B666" s="62" t="str">
        <f>Sheet1!A661</f>
        <v>广东鑫实建筑工程有限公司</v>
      </c>
      <c r="C666" s="63"/>
      <c r="D666" s="64">
        <f>Sheet1!B661</f>
        <v>1749725.17</v>
      </c>
      <c r="E666" s="65" t="str">
        <f t="shared" si="39"/>
        <v>否</v>
      </c>
      <c r="F666" s="66" t="str">
        <f t="shared" si="40"/>
        <v>否</v>
      </c>
      <c r="G666" s="67" t="str">
        <f t="shared" si="41"/>
        <v>是</v>
      </c>
    </row>
    <row r="667" ht="16" customHeight="1" spans="1:7">
      <c r="A667" s="61">
        <v>662</v>
      </c>
      <c r="B667" s="62" t="str">
        <f>Sheet1!A662</f>
        <v>广东森裕建设有限公司</v>
      </c>
      <c r="C667" s="63"/>
      <c r="D667" s="64">
        <f>Sheet1!B662</f>
        <v>1748333.89</v>
      </c>
      <c r="E667" s="65" t="str">
        <f t="shared" si="39"/>
        <v>否</v>
      </c>
      <c r="F667" s="66" t="str">
        <f t="shared" si="40"/>
        <v>否</v>
      </c>
      <c r="G667" s="67" t="str">
        <f t="shared" si="41"/>
        <v>是</v>
      </c>
    </row>
    <row r="668" ht="16" customHeight="1" spans="1:7">
      <c r="A668" s="61">
        <v>663</v>
      </c>
      <c r="B668" s="62" t="str">
        <f>Sheet1!A663</f>
        <v>深圳市伟兴业建设有限公司</v>
      </c>
      <c r="C668" s="63"/>
      <c r="D668" s="64">
        <f>Sheet1!B663</f>
        <v>1742673.95</v>
      </c>
      <c r="E668" s="65" t="str">
        <f t="shared" si="39"/>
        <v>否</v>
      </c>
      <c r="F668" s="66" t="str">
        <f t="shared" si="40"/>
        <v>否</v>
      </c>
      <c r="G668" s="67" t="str">
        <f t="shared" si="41"/>
        <v>是</v>
      </c>
    </row>
    <row r="669" ht="16" customHeight="1" spans="1:7">
      <c r="A669" s="61">
        <v>664</v>
      </c>
      <c r="B669" s="62" t="str">
        <f>Sheet1!A664</f>
        <v>广州市世博建筑工程有限公司</v>
      </c>
      <c r="C669" s="63"/>
      <c r="D669" s="64">
        <f>Sheet1!B664</f>
        <v>1738587.83</v>
      </c>
      <c r="E669" s="65" t="str">
        <f t="shared" si="39"/>
        <v>否</v>
      </c>
      <c r="F669" s="66" t="str">
        <f t="shared" si="40"/>
        <v>否</v>
      </c>
      <c r="G669" s="67" t="str">
        <f t="shared" si="41"/>
        <v>是</v>
      </c>
    </row>
    <row r="670" ht="16" customHeight="1" spans="1:7">
      <c r="A670" s="61">
        <v>665</v>
      </c>
      <c r="B670" s="62" t="str">
        <f>Sheet1!A665</f>
        <v>广东富城建设工程有限公司</v>
      </c>
      <c r="C670" s="63"/>
      <c r="D670" s="64">
        <f>Sheet1!B665</f>
        <v>1730062.77</v>
      </c>
      <c r="E670" s="65" t="str">
        <f t="shared" si="39"/>
        <v>否</v>
      </c>
      <c r="F670" s="66" t="str">
        <f t="shared" si="40"/>
        <v>否</v>
      </c>
      <c r="G670" s="67" t="str">
        <f t="shared" si="41"/>
        <v>是</v>
      </c>
    </row>
    <row r="671" ht="16" customHeight="1" spans="1:7">
      <c r="A671" s="61">
        <v>666</v>
      </c>
      <c r="B671" s="62" t="str">
        <f>Sheet1!A666</f>
        <v>广东烨烁建设工程有限公司</v>
      </c>
      <c r="C671" s="63"/>
      <c r="D671" s="64">
        <f>Sheet1!B666</f>
        <v>1725025.05</v>
      </c>
      <c r="E671" s="65" t="str">
        <f t="shared" si="39"/>
        <v>否</v>
      </c>
      <c r="F671" s="66" t="str">
        <f t="shared" si="40"/>
        <v>否</v>
      </c>
      <c r="G671" s="67" t="str">
        <f t="shared" si="41"/>
        <v>是</v>
      </c>
    </row>
    <row r="672" ht="16" customHeight="1" spans="1:7">
      <c r="A672" s="61">
        <v>667</v>
      </c>
      <c r="B672" s="62" t="str">
        <f>Sheet1!A667</f>
        <v>东莞市兴粤建设工程有限公司</v>
      </c>
      <c r="C672" s="63"/>
      <c r="D672" s="64">
        <f>Sheet1!B667</f>
        <v>1721198.95</v>
      </c>
      <c r="E672" s="65" t="str">
        <f t="shared" si="39"/>
        <v>否</v>
      </c>
      <c r="F672" s="66" t="str">
        <f t="shared" si="40"/>
        <v>否</v>
      </c>
      <c r="G672" s="67" t="str">
        <f t="shared" si="41"/>
        <v>是</v>
      </c>
    </row>
    <row r="673" ht="16" customHeight="1" spans="1:7">
      <c r="A673" s="61">
        <v>668</v>
      </c>
      <c r="B673" s="62" t="str">
        <f>Sheet1!A668</f>
        <v>深圳市镒辉建筑工程有限公司</v>
      </c>
      <c r="C673" s="63"/>
      <c r="D673" s="64">
        <f>Sheet1!B668</f>
        <v>1712983.45</v>
      </c>
      <c r="E673" s="65" t="str">
        <f t="shared" si="39"/>
        <v>否</v>
      </c>
      <c r="F673" s="66" t="str">
        <f t="shared" si="40"/>
        <v>否</v>
      </c>
      <c r="G673" s="67" t="str">
        <f t="shared" si="41"/>
        <v>是</v>
      </c>
    </row>
    <row r="674" ht="16" customHeight="1" spans="1:7">
      <c r="A674" s="61">
        <v>669</v>
      </c>
      <c r="B674" s="62" t="str">
        <f>Sheet1!A669</f>
        <v>广东新可宇建设集团有限公司</v>
      </c>
      <c r="C674" s="63"/>
      <c r="D674" s="64">
        <f>Sheet1!B669</f>
        <v>1705078.53</v>
      </c>
      <c r="E674" s="65" t="str">
        <f t="shared" si="39"/>
        <v>否</v>
      </c>
      <c r="F674" s="66" t="str">
        <f t="shared" si="40"/>
        <v>否</v>
      </c>
      <c r="G674" s="67" t="str">
        <f t="shared" si="41"/>
        <v>是</v>
      </c>
    </row>
    <row r="675" ht="16" customHeight="1" spans="1:7">
      <c r="A675" s="61">
        <v>670</v>
      </c>
      <c r="B675" s="62" t="str">
        <f>Sheet1!A670</f>
        <v>中山市友骏建筑工程有限公司</v>
      </c>
      <c r="C675" s="63"/>
      <c r="D675" s="64">
        <f>Sheet1!B670</f>
        <v>1701122.64</v>
      </c>
      <c r="E675" s="65" t="str">
        <f t="shared" si="39"/>
        <v>否</v>
      </c>
      <c r="F675" s="66" t="str">
        <f t="shared" si="40"/>
        <v>否</v>
      </c>
      <c r="G675" s="67" t="str">
        <f t="shared" si="41"/>
        <v>是</v>
      </c>
    </row>
    <row r="676" ht="16" customHeight="1" spans="1:7">
      <c r="A676" s="61">
        <v>671</v>
      </c>
      <c r="B676" s="62" t="str">
        <f>Sheet1!A671</f>
        <v>广东致成建设有限公司</v>
      </c>
      <c r="C676" s="63"/>
      <c r="D676" s="64">
        <f>Sheet1!B671</f>
        <v>1657894.33</v>
      </c>
      <c r="E676" s="65" t="str">
        <f t="shared" si="39"/>
        <v>否</v>
      </c>
      <c r="F676" s="66" t="str">
        <f t="shared" si="40"/>
        <v>否</v>
      </c>
      <c r="G676" s="67" t="str">
        <f t="shared" si="41"/>
        <v>是</v>
      </c>
    </row>
    <row r="677" ht="16" customHeight="1" spans="1:7">
      <c r="A677" s="61">
        <v>672</v>
      </c>
      <c r="B677" s="62" t="str">
        <f>Sheet1!A672</f>
        <v>广东越峰建设工程有限公司</v>
      </c>
      <c r="C677" s="63"/>
      <c r="D677" s="64">
        <f>Sheet1!B672</f>
        <v>1504138.23</v>
      </c>
      <c r="E677" s="65" t="str">
        <f t="shared" si="39"/>
        <v>否</v>
      </c>
      <c r="F677" s="66" t="str">
        <f t="shared" si="40"/>
        <v>超下限</v>
      </c>
      <c r="G677" s="67" t="str">
        <f t="shared" si="41"/>
        <v>否</v>
      </c>
    </row>
    <row r="678" ht="16" customHeight="1" spans="1:7">
      <c r="A678" s="61">
        <v>673</v>
      </c>
      <c r="B678" s="62" t="str">
        <f>Sheet1!A673</f>
        <v>湖南润科生态建设有限公司</v>
      </c>
      <c r="C678" s="63"/>
      <c r="D678" s="64">
        <f>Sheet1!B673</f>
        <v>1483886.67</v>
      </c>
      <c r="E678" s="65" t="str">
        <f t="shared" si="39"/>
        <v>否</v>
      </c>
      <c r="F678" s="66" t="str">
        <f t="shared" si="40"/>
        <v>超下限</v>
      </c>
      <c r="G678" s="67" t="str">
        <f t="shared" si="41"/>
        <v>否</v>
      </c>
    </row>
    <row r="679" ht="16" customHeight="1" spans="1:7">
      <c r="A679" s="61">
        <v>674</v>
      </c>
      <c r="B679" s="62" t="str">
        <f>Sheet1!A674</f>
        <v>东莞华盛达建设工程有限公司</v>
      </c>
      <c r="C679" s="63"/>
      <c r="D679" s="64">
        <f>Sheet1!B674</f>
        <v>1410433.24</v>
      </c>
      <c r="E679" s="65" t="str">
        <f t="shared" si="39"/>
        <v>否</v>
      </c>
      <c r="F679" s="66" t="str">
        <f t="shared" si="40"/>
        <v>超下限</v>
      </c>
      <c r="G679" s="67" t="str">
        <f t="shared" si="41"/>
        <v>否</v>
      </c>
    </row>
  </sheetData>
  <autoFilter ref="A5:IH679">
    <extLst/>
  </autoFilter>
  <mergeCells count="684">
    <mergeCell ref="A1:G1"/>
    <mergeCell ref="A2:B2"/>
    <mergeCell ref="C2:D2"/>
    <mergeCell ref="E2:F2"/>
    <mergeCell ref="A3:B3"/>
    <mergeCell ref="E3:F3"/>
    <mergeCell ref="A4:C4"/>
    <mergeCell ref="E4:F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B679:C679"/>
    <mergeCell ref="I1:L5"/>
  </mergeCells>
  <printOptions horizontalCentered="1"/>
  <pageMargins left="0.314583333333333" right="0.314583333333333" top="0.393055555555556" bottom="0.747916666666667" header="0.550694444444444" footer="0.354166666666667"/>
  <pageSetup paperSize="9" scale="90" fitToHeight="0" orientation="portrait"/>
  <headerFooter>
    <oddHeader>&amp;R        第&amp;P页，共&amp;N页</oddHeader>
    <oddFooter>&amp;L招标人：&amp;C                   招标代理：                       监督部门：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7"/>
  <sheetViews>
    <sheetView tabSelected="1" view="pageBreakPreview" zoomScale="115" zoomScaleNormal="100" topLeftCell="A5" workbookViewId="0">
      <selection activeCell="H10" sqref="H10"/>
    </sheetView>
  </sheetViews>
  <sheetFormatPr defaultColWidth="9" defaultRowHeight="15.6" outlineLevelCol="7"/>
  <cols>
    <col min="1" max="1" width="5.87962962962963" style="6" customWidth="1"/>
    <col min="2" max="2" width="7.21296296296296" style="6" customWidth="1"/>
    <col min="3" max="3" width="30.4444444444444" style="6" customWidth="1"/>
    <col min="4" max="4" width="14.6666666666667" style="7" customWidth="1"/>
    <col min="5" max="6" width="9.77777777777778" style="7" customWidth="1"/>
    <col min="7" max="7" width="9.77777777777778" style="8" customWidth="1"/>
    <col min="8" max="8" width="17.4444444444444" style="9" customWidth="1"/>
    <col min="9" max="246" width="9" style="9"/>
    <col min="247" max="247" width="6.66666666666667" style="9" customWidth="1"/>
    <col min="248" max="248" width="28.6666666666667" style="9" customWidth="1"/>
    <col min="249" max="249" width="16.7777777777778" style="9" customWidth="1"/>
    <col min="250" max="250" width="9.33333333333333" style="9" customWidth="1"/>
    <col min="251" max="251" width="10.4444444444444" style="9" customWidth="1"/>
    <col min="252" max="252" width="8.87962962962963" style="9" customWidth="1"/>
    <col min="253" max="253" width="14.1111111111111" style="9" customWidth="1"/>
    <col min="254" max="254" width="9" style="9" customWidth="1"/>
    <col min="255" max="255" width="4.87962962962963" style="9" customWidth="1"/>
    <col min="256" max="256" width="14.6666666666667" style="9" customWidth="1"/>
    <col min="257" max="257" width="14" style="9" customWidth="1"/>
    <col min="258" max="258" width="35.3333333333333" style="9" customWidth="1"/>
    <col min="259" max="259" width="18.6666666666667" style="9" customWidth="1"/>
    <col min="260" max="260" width="11.6666666666667" style="9" customWidth="1"/>
    <col min="261" max="502" width="9" style="9"/>
    <col min="503" max="503" width="6.66666666666667" style="9" customWidth="1"/>
    <col min="504" max="504" width="28.6666666666667" style="9" customWidth="1"/>
    <col min="505" max="505" width="16.7777777777778" style="9" customWidth="1"/>
    <col min="506" max="506" width="9.33333333333333" style="9" customWidth="1"/>
    <col min="507" max="507" width="10.4444444444444" style="9" customWidth="1"/>
    <col min="508" max="508" width="8.87962962962963" style="9" customWidth="1"/>
    <col min="509" max="509" width="14.1111111111111" style="9" customWidth="1"/>
    <col min="510" max="510" width="9" style="9" customWidth="1"/>
    <col min="511" max="511" width="4.87962962962963" style="9" customWidth="1"/>
    <col min="512" max="512" width="14.6666666666667" style="9" customWidth="1"/>
    <col min="513" max="513" width="14" style="9" customWidth="1"/>
    <col min="514" max="514" width="35.3333333333333" style="9" customWidth="1"/>
    <col min="515" max="515" width="18.6666666666667" style="9" customWidth="1"/>
    <col min="516" max="516" width="11.6666666666667" style="9" customWidth="1"/>
    <col min="517" max="758" width="9" style="9"/>
    <col min="759" max="759" width="6.66666666666667" style="9" customWidth="1"/>
    <col min="760" max="760" width="28.6666666666667" style="9" customWidth="1"/>
    <col min="761" max="761" width="16.7777777777778" style="9" customWidth="1"/>
    <col min="762" max="762" width="9.33333333333333" style="9" customWidth="1"/>
    <col min="763" max="763" width="10.4444444444444" style="9" customWidth="1"/>
    <col min="764" max="764" width="8.87962962962963" style="9" customWidth="1"/>
    <col min="765" max="765" width="14.1111111111111" style="9" customWidth="1"/>
    <col min="766" max="766" width="9" style="9" customWidth="1"/>
    <col min="767" max="767" width="4.87962962962963" style="9" customWidth="1"/>
    <col min="768" max="768" width="14.6666666666667" style="9" customWidth="1"/>
    <col min="769" max="769" width="14" style="9" customWidth="1"/>
    <col min="770" max="770" width="35.3333333333333" style="9" customWidth="1"/>
    <col min="771" max="771" width="18.6666666666667" style="9" customWidth="1"/>
    <col min="772" max="772" width="11.6666666666667" style="9" customWidth="1"/>
    <col min="773" max="1014" width="9" style="9"/>
    <col min="1015" max="1015" width="6.66666666666667" style="9" customWidth="1"/>
    <col min="1016" max="1016" width="28.6666666666667" style="9" customWidth="1"/>
    <col min="1017" max="1017" width="16.7777777777778" style="9" customWidth="1"/>
    <col min="1018" max="1018" width="9.33333333333333" style="9" customWidth="1"/>
    <col min="1019" max="1019" width="10.4444444444444" style="9" customWidth="1"/>
    <col min="1020" max="1020" width="8.87962962962963" style="9" customWidth="1"/>
    <col min="1021" max="1021" width="14.1111111111111" style="9" customWidth="1"/>
    <col min="1022" max="1022" width="9" style="9" customWidth="1"/>
    <col min="1023" max="1023" width="4.87962962962963" style="9" customWidth="1"/>
    <col min="1024" max="1024" width="14.6666666666667" style="9" customWidth="1"/>
    <col min="1025" max="1025" width="14" style="9" customWidth="1"/>
    <col min="1026" max="1026" width="35.3333333333333" style="9" customWidth="1"/>
    <col min="1027" max="1027" width="18.6666666666667" style="9" customWidth="1"/>
    <col min="1028" max="1028" width="11.6666666666667" style="9" customWidth="1"/>
    <col min="1029" max="1270" width="9" style="9"/>
    <col min="1271" max="1271" width="6.66666666666667" style="9" customWidth="1"/>
    <col min="1272" max="1272" width="28.6666666666667" style="9" customWidth="1"/>
    <col min="1273" max="1273" width="16.7777777777778" style="9" customWidth="1"/>
    <col min="1274" max="1274" width="9.33333333333333" style="9" customWidth="1"/>
    <col min="1275" max="1275" width="10.4444444444444" style="9" customWidth="1"/>
    <col min="1276" max="1276" width="8.87962962962963" style="9" customWidth="1"/>
    <col min="1277" max="1277" width="14.1111111111111" style="9" customWidth="1"/>
    <col min="1278" max="1278" width="9" style="9" customWidth="1"/>
    <col min="1279" max="1279" width="4.87962962962963" style="9" customWidth="1"/>
    <col min="1280" max="1280" width="14.6666666666667" style="9" customWidth="1"/>
    <col min="1281" max="1281" width="14" style="9" customWidth="1"/>
    <col min="1282" max="1282" width="35.3333333333333" style="9" customWidth="1"/>
    <col min="1283" max="1283" width="18.6666666666667" style="9" customWidth="1"/>
    <col min="1284" max="1284" width="11.6666666666667" style="9" customWidth="1"/>
    <col min="1285" max="1526" width="9" style="9"/>
    <col min="1527" max="1527" width="6.66666666666667" style="9" customWidth="1"/>
    <col min="1528" max="1528" width="28.6666666666667" style="9" customWidth="1"/>
    <col min="1529" max="1529" width="16.7777777777778" style="9" customWidth="1"/>
    <col min="1530" max="1530" width="9.33333333333333" style="9" customWidth="1"/>
    <col min="1531" max="1531" width="10.4444444444444" style="9" customWidth="1"/>
    <col min="1532" max="1532" width="8.87962962962963" style="9" customWidth="1"/>
    <col min="1533" max="1533" width="14.1111111111111" style="9" customWidth="1"/>
    <col min="1534" max="1534" width="9" style="9" customWidth="1"/>
    <col min="1535" max="1535" width="4.87962962962963" style="9" customWidth="1"/>
    <col min="1536" max="1536" width="14.6666666666667" style="9" customWidth="1"/>
    <col min="1537" max="1537" width="14" style="9" customWidth="1"/>
    <col min="1538" max="1538" width="35.3333333333333" style="9" customWidth="1"/>
    <col min="1539" max="1539" width="18.6666666666667" style="9" customWidth="1"/>
    <col min="1540" max="1540" width="11.6666666666667" style="9" customWidth="1"/>
    <col min="1541" max="1782" width="9" style="9"/>
    <col min="1783" max="1783" width="6.66666666666667" style="9" customWidth="1"/>
    <col min="1784" max="1784" width="28.6666666666667" style="9" customWidth="1"/>
    <col min="1785" max="1785" width="16.7777777777778" style="9" customWidth="1"/>
    <col min="1786" max="1786" width="9.33333333333333" style="9" customWidth="1"/>
    <col min="1787" max="1787" width="10.4444444444444" style="9" customWidth="1"/>
    <col min="1788" max="1788" width="8.87962962962963" style="9" customWidth="1"/>
    <col min="1789" max="1789" width="14.1111111111111" style="9" customWidth="1"/>
    <col min="1790" max="1790" width="9" style="9" customWidth="1"/>
    <col min="1791" max="1791" width="4.87962962962963" style="9" customWidth="1"/>
    <col min="1792" max="1792" width="14.6666666666667" style="9" customWidth="1"/>
    <col min="1793" max="1793" width="14" style="9" customWidth="1"/>
    <col min="1794" max="1794" width="35.3333333333333" style="9" customWidth="1"/>
    <col min="1795" max="1795" width="18.6666666666667" style="9" customWidth="1"/>
    <col min="1796" max="1796" width="11.6666666666667" style="9" customWidth="1"/>
    <col min="1797" max="2038" width="9" style="9"/>
    <col min="2039" max="2039" width="6.66666666666667" style="9" customWidth="1"/>
    <col min="2040" max="2040" width="28.6666666666667" style="9" customWidth="1"/>
    <col min="2041" max="2041" width="16.7777777777778" style="9" customWidth="1"/>
    <col min="2042" max="2042" width="9.33333333333333" style="9" customWidth="1"/>
    <col min="2043" max="2043" width="10.4444444444444" style="9" customWidth="1"/>
    <col min="2044" max="2044" width="8.87962962962963" style="9" customWidth="1"/>
    <col min="2045" max="2045" width="14.1111111111111" style="9" customWidth="1"/>
    <col min="2046" max="2046" width="9" style="9" customWidth="1"/>
    <col min="2047" max="2047" width="4.87962962962963" style="9" customWidth="1"/>
    <col min="2048" max="2048" width="14.6666666666667" style="9" customWidth="1"/>
    <col min="2049" max="2049" width="14" style="9" customWidth="1"/>
    <col min="2050" max="2050" width="35.3333333333333" style="9" customWidth="1"/>
    <col min="2051" max="2051" width="18.6666666666667" style="9" customWidth="1"/>
    <col min="2052" max="2052" width="11.6666666666667" style="9" customWidth="1"/>
    <col min="2053" max="2294" width="9" style="9"/>
    <col min="2295" max="2295" width="6.66666666666667" style="9" customWidth="1"/>
    <col min="2296" max="2296" width="28.6666666666667" style="9" customWidth="1"/>
    <col min="2297" max="2297" width="16.7777777777778" style="9" customWidth="1"/>
    <col min="2298" max="2298" width="9.33333333333333" style="9" customWidth="1"/>
    <col min="2299" max="2299" width="10.4444444444444" style="9" customWidth="1"/>
    <col min="2300" max="2300" width="8.87962962962963" style="9" customWidth="1"/>
    <col min="2301" max="2301" width="14.1111111111111" style="9" customWidth="1"/>
    <col min="2302" max="2302" width="9" style="9" customWidth="1"/>
    <col min="2303" max="2303" width="4.87962962962963" style="9" customWidth="1"/>
    <col min="2304" max="2304" width="14.6666666666667" style="9" customWidth="1"/>
    <col min="2305" max="2305" width="14" style="9" customWidth="1"/>
    <col min="2306" max="2306" width="35.3333333333333" style="9" customWidth="1"/>
    <col min="2307" max="2307" width="18.6666666666667" style="9" customWidth="1"/>
    <col min="2308" max="2308" width="11.6666666666667" style="9" customWidth="1"/>
    <col min="2309" max="2550" width="9" style="9"/>
    <col min="2551" max="2551" width="6.66666666666667" style="9" customWidth="1"/>
    <col min="2552" max="2552" width="28.6666666666667" style="9" customWidth="1"/>
    <col min="2553" max="2553" width="16.7777777777778" style="9" customWidth="1"/>
    <col min="2554" max="2554" width="9.33333333333333" style="9" customWidth="1"/>
    <col min="2555" max="2555" width="10.4444444444444" style="9" customWidth="1"/>
    <col min="2556" max="2556" width="8.87962962962963" style="9" customWidth="1"/>
    <col min="2557" max="2557" width="14.1111111111111" style="9" customWidth="1"/>
    <col min="2558" max="2558" width="9" style="9" customWidth="1"/>
    <col min="2559" max="2559" width="4.87962962962963" style="9" customWidth="1"/>
    <col min="2560" max="2560" width="14.6666666666667" style="9" customWidth="1"/>
    <col min="2561" max="2561" width="14" style="9" customWidth="1"/>
    <col min="2562" max="2562" width="35.3333333333333" style="9" customWidth="1"/>
    <col min="2563" max="2563" width="18.6666666666667" style="9" customWidth="1"/>
    <col min="2564" max="2564" width="11.6666666666667" style="9" customWidth="1"/>
    <col min="2565" max="2806" width="9" style="9"/>
    <col min="2807" max="2807" width="6.66666666666667" style="9" customWidth="1"/>
    <col min="2808" max="2808" width="28.6666666666667" style="9" customWidth="1"/>
    <col min="2809" max="2809" width="16.7777777777778" style="9" customWidth="1"/>
    <col min="2810" max="2810" width="9.33333333333333" style="9" customWidth="1"/>
    <col min="2811" max="2811" width="10.4444444444444" style="9" customWidth="1"/>
    <col min="2812" max="2812" width="8.87962962962963" style="9" customWidth="1"/>
    <col min="2813" max="2813" width="14.1111111111111" style="9" customWidth="1"/>
    <col min="2814" max="2814" width="9" style="9" customWidth="1"/>
    <col min="2815" max="2815" width="4.87962962962963" style="9" customWidth="1"/>
    <col min="2816" max="2816" width="14.6666666666667" style="9" customWidth="1"/>
    <col min="2817" max="2817" width="14" style="9" customWidth="1"/>
    <col min="2818" max="2818" width="35.3333333333333" style="9" customWidth="1"/>
    <col min="2819" max="2819" width="18.6666666666667" style="9" customWidth="1"/>
    <col min="2820" max="2820" width="11.6666666666667" style="9" customWidth="1"/>
    <col min="2821" max="3062" width="9" style="9"/>
    <col min="3063" max="3063" width="6.66666666666667" style="9" customWidth="1"/>
    <col min="3064" max="3064" width="28.6666666666667" style="9" customWidth="1"/>
    <col min="3065" max="3065" width="16.7777777777778" style="9" customWidth="1"/>
    <col min="3066" max="3066" width="9.33333333333333" style="9" customWidth="1"/>
    <col min="3067" max="3067" width="10.4444444444444" style="9" customWidth="1"/>
    <col min="3068" max="3068" width="8.87962962962963" style="9" customWidth="1"/>
    <col min="3069" max="3069" width="14.1111111111111" style="9" customWidth="1"/>
    <col min="3070" max="3070" width="9" style="9" customWidth="1"/>
    <col min="3071" max="3071" width="4.87962962962963" style="9" customWidth="1"/>
    <col min="3072" max="3072" width="14.6666666666667" style="9" customWidth="1"/>
    <col min="3073" max="3073" width="14" style="9" customWidth="1"/>
    <col min="3074" max="3074" width="35.3333333333333" style="9" customWidth="1"/>
    <col min="3075" max="3075" width="18.6666666666667" style="9" customWidth="1"/>
    <col min="3076" max="3076" width="11.6666666666667" style="9" customWidth="1"/>
    <col min="3077" max="3318" width="9" style="9"/>
    <col min="3319" max="3319" width="6.66666666666667" style="9" customWidth="1"/>
    <col min="3320" max="3320" width="28.6666666666667" style="9" customWidth="1"/>
    <col min="3321" max="3321" width="16.7777777777778" style="9" customWidth="1"/>
    <col min="3322" max="3322" width="9.33333333333333" style="9" customWidth="1"/>
    <col min="3323" max="3323" width="10.4444444444444" style="9" customWidth="1"/>
    <col min="3324" max="3324" width="8.87962962962963" style="9" customWidth="1"/>
    <col min="3325" max="3325" width="14.1111111111111" style="9" customWidth="1"/>
    <col min="3326" max="3326" width="9" style="9" customWidth="1"/>
    <col min="3327" max="3327" width="4.87962962962963" style="9" customWidth="1"/>
    <col min="3328" max="3328" width="14.6666666666667" style="9" customWidth="1"/>
    <col min="3329" max="3329" width="14" style="9" customWidth="1"/>
    <col min="3330" max="3330" width="35.3333333333333" style="9" customWidth="1"/>
    <col min="3331" max="3331" width="18.6666666666667" style="9" customWidth="1"/>
    <col min="3332" max="3332" width="11.6666666666667" style="9" customWidth="1"/>
    <col min="3333" max="3574" width="9" style="9"/>
    <col min="3575" max="3575" width="6.66666666666667" style="9" customWidth="1"/>
    <col min="3576" max="3576" width="28.6666666666667" style="9" customWidth="1"/>
    <col min="3577" max="3577" width="16.7777777777778" style="9" customWidth="1"/>
    <col min="3578" max="3578" width="9.33333333333333" style="9" customWidth="1"/>
    <col min="3579" max="3579" width="10.4444444444444" style="9" customWidth="1"/>
    <col min="3580" max="3580" width="8.87962962962963" style="9" customWidth="1"/>
    <col min="3581" max="3581" width="14.1111111111111" style="9" customWidth="1"/>
    <col min="3582" max="3582" width="9" style="9" customWidth="1"/>
    <col min="3583" max="3583" width="4.87962962962963" style="9" customWidth="1"/>
    <col min="3584" max="3584" width="14.6666666666667" style="9" customWidth="1"/>
    <col min="3585" max="3585" width="14" style="9" customWidth="1"/>
    <col min="3586" max="3586" width="35.3333333333333" style="9" customWidth="1"/>
    <col min="3587" max="3587" width="18.6666666666667" style="9" customWidth="1"/>
    <col min="3588" max="3588" width="11.6666666666667" style="9" customWidth="1"/>
    <col min="3589" max="3830" width="9" style="9"/>
    <col min="3831" max="3831" width="6.66666666666667" style="9" customWidth="1"/>
    <col min="3832" max="3832" width="28.6666666666667" style="9" customWidth="1"/>
    <col min="3833" max="3833" width="16.7777777777778" style="9" customWidth="1"/>
    <col min="3834" max="3834" width="9.33333333333333" style="9" customWidth="1"/>
    <col min="3835" max="3835" width="10.4444444444444" style="9" customWidth="1"/>
    <col min="3836" max="3836" width="8.87962962962963" style="9" customWidth="1"/>
    <col min="3837" max="3837" width="14.1111111111111" style="9" customWidth="1"/>
    <col min="3838" max="3838" width="9" style="9" customWidth="1"/>
    <col min="3839" max="3839" width="4.87962962962963" style="9" customWidth="1"/>
    <col min="3840" max="3840" width="14.6666666666667" style="9" customWidth="1"/>
    <col min="3841" max="3841" width="14" style="9" customWidth="1"/>
    <col min="3842" max="3842" width="35.3333333333333" style="9" customWidth="1"/>
    <col min="3843" max="3843" width="18.6666666666667" style="9" customWidth="1"/>
    <col min="3844" max="3844" width="11.6666666666667" style="9" customWidth="1"/>
    <col min="3845" max="4086" width="9" style="9"/>
    <col min="4087" max="4087" width="6.66666666666667" style="9" customWidth="1"/>
    <col min="4088" max="4088" width="28.6666666666667" style="9" customWidth="1"/>
    <col min="4089" max="4089" width="16.7777777777778" style="9" customWidth="1"/>
    <col min="4090" max="4090" width="9.33333333333333" style="9" customWidth="1"/>
    <col min="4091" max="4091" width="10.4444444444444" style="9" customWidth="1"/>
    <col min="4092" max="4092" width="8.87962962962963" style="9" customWidth="1"/>
    <col min="4093" max="4093" width="14.1111111111111" style="9" customWidth="1"/>
    <col min="4094" max="4094" width="9" style="9" customWidth="1"/>
    <col min="4095" max="4095" width="4.87962962962963" style="9" customWidth="1"/>
    <col min="4096" max="4096" width="14.6666666666667" style="9" customWidth="1"/>
    <col min="4097" max="4097" width="14" style="9" customWidth="1"/>
    <col min="4098" max="4098" width="35.3333333333333" style="9" customWidth="1"/>
    <col min="4099" max="4099" width="18.6666666666667" style="9" customWidth="1"/>
    <col min="4100" max="4100" width="11.6666666666667" style="9" customWidth="1"/>
    <col min="4101" max="4342" width="9" style="9"/>
    <col min="4343" max="4343" width="6.66666666666667" style="9" customWidth="1"/>
    <col min="4344" max="4344" width="28.6666666666667" style="9" customWidth="1"/>
    <col min="4345" max="4345" width="16.7777777777778" style="9" customWidth="1"/>
    <col min="4346" max="4346" width="9.33333333333333" style="9" customWidth="1"/>
    <col min="4347" max="4347" width="10.4444444444444" style="9" customWidth="1"/>
    <col min="4348" max="4348" width="8.87962962962963" style="9" customWidth="1"/>
    <col min="4349" max="4349" width="14.1111111111111" style="9" customWidth="1"/>
    <col min="4350" max="4350" width="9" style="9" customWidth="1"/>
    <col min="4351" max="4351" width="4.87962962962963" style="9" customWidth="1"/>
    <col min="4352" max="4352" width="14.6666666666667" style="9" customWidth="1"/>
    <col min="4353" max="4353" width="14" style="9" customWidth="1"/>
    <col min="4354" max="4354" width="35.3333333333333" style="9" customWidth="1"/>
    <col min="4355" max="4355" width="18.6666666666667" style="9" customWidth="1"/>
    <col min="4356" max="4356" width="11.6666666666667" style="9" customWidth="1"/>
    <col min="4357" max="4598" width="9" style="9"/>
    <col min="4599" max="4599" width="6.66666666666667" style="9" customWidth="1"/>
    <col min="4600" max="4600" width="28.6666666666667" style="9" customWidth="1"/>
    <col min="4601" max="4601" width="16.7777777777778" style="9" customWidth="1"/>
    <col min="4602" max="4602" width="9.33333333333333" style="9" customWidth="1"/>
    <col min="4603" max="4603" width="10.4444444444444" style="9" customWidth="1"/>
    <col min="4604" max="4604" width="8.87962962962963" style="9" customWidth="1"/>
    <col min="4605" max="4605" width="14.1111111111111" style="9" customWidth="1"/>
    <col min="4606" max="4606" width="9" style="9" customWidth="1"/>
    <col min="4607" max="4607" width="4.87962962962963" style="9" customWidth="1"/>
    <col min="4608" max="4608" width="14.6666666666667" style="9" customWidth="1"/>
    <col min="4609" max="4609" width="14" style="9" customWidth="1"/>
    <col min="4610" max="4610" width="35.3333333333333" style="9" customWidth="1"/>
    <col min="4611" max="4611" width="18.6666666666667" style="9" customWidth="1"/>
    <col min="4612" max="4612" width="11.6666666666667" style="9" customWidth="1"/>
    <col min="4613" max="4854" width="9" style="9"/>
    <col min="4855" max="4855" width="6.66666666666667" style="9" customWidth="1"/>
    <col min="4856" max="4856" width="28.6666666666667" style="9" customWidth="1"/>
    <col min="4857" max="4857" width="16.7777777777778" style="9" customWidth="1"/>
    <col min="4858" max="4858" width="9.33333333333333" style="9" customWidth="1"/>
    <col min="4859" max="4859" width="10.4444444444444" style="9" customWidth="1"/>
    <col min="4860" max="4860" width="8.87962962962963" style="9" customWidth="1"/>
    <col min="4861" max="4861" width="14.1111111111111" style="9" customWidth="1"/>
    <col min="4862" max="4862" width="9" style="9" customWidth="1"/>
    <col min="4863" max="4863" width="4.87962962962963" style="9" customWidth="1"/>
    <col min="4864" max="4864" width="14.6666666666667" style="9" customWidth="1"/>
    <col min="4865" max="4865" width="14" style="9" customWidth="1"/>
    <col min="4866" max="4866" width="35.3333333333333" style="9" customWidth="1"/>
    <col min="4867" max="4867" width="18.6666666666667" style="9" customWidth="1"/>
    <col min="4868" max="4868" width="11.6666666666667" style="9" customWidth="1"/>
    <col min="4869" max="5110" width="9" style="9"/>
    <col min="5111" max="5111" width="6.66666666666667" style="9" customWidth="1"/>
    <col min="5112" max="5112" width="28.6666666666667" style="9" customWidth="1"/>
    <col min="5113" max="5113" width="16.7777777777778" style="9" customWidth="1"/>
    <col min="5114" max="5114" width="9.33333333333333" style="9" customWidth="1"/>
    <col min="5115" max="5115" width="10.4444444444444" style="9" customWidth="1"/>
    <col min="5116" max="5116" width="8.87962962962963" style="9" customWidth="1"/>
    <col min="5117" max="5117" width="14.1111111111111" style="9" customWidth="1"/>
    <col min="5118" max="5118" width="9" style="9" customWidth="1"/>
    <col min="5119" max="5119" width="4.87962962962963" style="9" customWidth="1"/>
    <col min="5120" max="5120" width="14.6666666666667" style="9" customWidth="1"/>
    <col min="5121" max="5121" width="14" style="9" customWidth="1"/>
    <col min="5122" max="5122" width="35.3333333333333" style="9" customWidth="1"/>
    <col min="5123" max="5123" width="18.6666666666667" style="9" customWidth="1"/>
    <col min="5124" max="5124" width="11.6666666666667" style="9" customWidth="1"/>
    <col min="5125" max="5366" width="9" style="9"/>
    <col min="5367" max="5367" width="6.66666666666667" style="9" customWidth="1"/>
    <col min="5368" max="5368" width="28.6666666666667" style="9" customWidth="1"/>
    <col min="5369" max="5369" width="16.7777777777778" style="9" customWidth="1"/>
    <col min="5370" max="5370" width="9.33333333333333" style="9" customWidth="1"/>
    <col min="5371" max="5371" width="10.4444444444444" style="9" customWidth="1"/>
    <col min="5372" max="5372" width="8.87962962962963" style="9" customWidth="1"/>
    <col min="5373" max="5373" width="14.1111111111111" style="9" customWidth="1"/>
    <col min="5374" max="5374" width="9" style="9" customWidth="1"/>
    <col min="5375" max="5375" width="4.87962962962963" style="9" customWidth="1"/>
    <col min="5376" max="5376" width="14.6666666666667" style="9" customWidth="1"/>
    <col min="5377" max="5377" width="14" style="9" customWidth="1"/>
    <col min="5378" max="5378" width="35.3333333333333" style="9" customWidth="1"/>
    <col min="5379" max="5379" width="18.6666666666667" style="9" customWidth="1"/>
    <col min="5380" max="5380" width="11.6666666666667" style="9" customWidth="1"/>
    <col min="5381" max="5622" width="9" style="9"/>
    <col min="5623" max="5623" width="6.66666666666667" style="9" customWidth="1"/>
    <col min="5624" max="5624" width="28.6666666666667" style="9" customWidth="1"/>
    <col min="5625" max="5625" width="16.7777777777778" style="9" customWidth="1"/>
    <col min="5626" max="5626" width="9.33333333333333" style="9" customWidth="1"/>
    <col min="5627" max="5627" width="10.4444444444444" style="9" customWidth="1"/>
    <col min="5628" max="5628" width="8.87962962962963" style="9" customWidth="1"/>
    <col min="5629" max="5629" width="14.1111111111111" style="9" customWidth="1"/>
    <col min="5630" max="5630" width="9" style="9" customWidth="1"/>
    <col min="5631" max="5631" width="4.87962962962963" style="9" customWidth="1"/>
    <col min="5632" max="5632" width="14.6666666666667" style="9" customWidth="1"/>
    <col min="5633" max="5633" width="14" style="9" customWidth="1"/>
    <col min="5634" max="5634" width="35.3333333333333" style="9" customWidth="1"/>
    <col min="5635" max="5635" width="18.6666666666667" style="9" customWidth="1"/>
    <col min="5636" max="5636" width="11.6666666666667" style="9" customWidth="1"/>
    <col min="5637" max="5878" width="9" style="9"/>
    <col min="5879" max="5879" width="6.66666666666667" style="9" customWidth="1"/>
    <col min="5880" max="5880" width="28.6666666666667" style="9" customWidth="1"/>
    <col min="5881" max="5881" width="16.7777777777778" style="9" customWidth="1"/>
    <col min="5882" max="5882" width="9.33333333333333" style="9" customWidth="1"/>
    <col min="5883" max="5883" width="10.4444444444444" style="9" customWidth="1"/>
    <col min="5884" max="5884" width="8.87962962962963" style="9" customWidth="1"/>
    <col min="5885" max="5885" width="14.1111111111111" style="9" customWidth="1"/>
    <col min="5886" max="5886" width="9" style="9" customWidth="1"/>
    <col min="5887" max="5887" width="4.87962962962963" style="9" customWidth="1"/>
    <col min="5888" max="5888" width="14.6666666666667" style="9" customWidth="1"/>
    <col min="5889" max="5889" width="14" style="9" customWidth="1"/>
    <col min="5890" max="5890" width="35.3333333333333" style="9" customWidth="1"/>
    <col min="5891" max="5891" width="18.6666666666667" style="9" customWidth="1"/>
    <col min="5892" max="5892" width="11.6666666666667" style="9" customWidth="1"/>
    <col min="5893" max="6134" width="9" style="9"/>
    <col min="6135" max="6135" width="6.66666666666667" style="9" customWidth="1"/>
    <col min="6136" max="6136" width="28.6666666666667" style="9" customWidth="1"/>
    <col min="6137" max="6137" width="16.7777777777778" style="9" customWidth="1"/>
    <col min="6138" max="6138" width="9.33333333333333" style="9" customWidth="1"/>
    <col min="6139" max="6139" width="10.4444444444444" style="9" customWidth="1"/>
    <col min="6140" max="6140" width="8.87962962962963" style="9" customWidth="1"/>
    <col min="6141" max="6141" width="14.1111111111111" style="9" customWidth="1"/>
    <col min="6142" max="6142" width="9" style="9" customWidth="1"/>
    <col min="6143" max="6143" width="4.87962962962963" style="9" customWidth="1"/>
    <col min="6144" max="6144" width="14.6666666666667" style="9" customWidth="1"/>
    <col min="6145" max="6145" width="14" style="9" customWidth="1"/>
    <col min="6146" max="6146" width="35.3333333333333" style="9" customWidth="1"/>
    <col min="6147" max="6147" width="18.6666666666667" style="9" customWidth="1"/>
    <col min="6148" max="6148" width="11.6666666666667" style="9" customWidth="1"/>
    <col min="6149" max="6390" width="9" style="9"/>
    <col min="6391" max="6391" width="6.66666666666667" style="9" customWidth="1"/>
    <col min="6392" max="6392" width="28.6666666666667" style="9" customWidth="1"/>
    <col min="6393" max="6393" width="16.7777777777778" style="9" customWidth="1"/>
    <col min="6394" max="6394" width="9.33333333333333" style="9" customWidth="1"/>
    <col min="6395" max="6395" width="10.4444444444444" style="9" customWidth="1"/>
    <col min="6396" max="6396" width="8.87962962962963" style="9" customWidth="1"/>
    <col min="6397" max="6397" width="14.1111111111111" style="9" customWidth="1"/>
    <col min="6398" max="6398" width="9" style="9" customWidth="1"/>
    <col min="6399" max="6399" width="4.87962962962963" style="9" customWidth="1"/>
    <col min="6400" max="6400" width="14.6666666666667" style="9" customWidth="1"/>
    <col min="6401" max="6401" width="14" style="9" customWidth="1"/>
    <col min="6402" max="6402" width="35.3333333333333" style="9" customWidth="1"/>
    <col min="6403" max="6403" width="18.6666666666667" style="9" customWidth="1"/>
    <col min="6404" max="6404" width="11.6666666666667" style="9" customWidth="1"/>
    <col min="6405" max="6646" width="9" style="9"/>
    <col min="6647" max="6647" width="6.66666666666667" style="9" customWidth="1"/>
    <col min="6648" max="6648" width="28.6666666666667" style="9" customWidth="1"/>
    <col min="6649" max="6649" width="16.7777777777778" style="9" customWidth="1"/>
    <col min="6650" max="6650" width="9.33333333333333" style="9" customWidth="1"/>
    <col min="6651" max="6651" width="10.4444444444444" style="9" customWidth="1"/>
    <col min="6652" max="6652" width="8.87962962962963" style="9" customWidth="1"/>
    <col min="6653" max="6653" width="14.1111111111111" style="9" customWidth="1"/>
    <col min="6654" max="6654" width="9" style="9" customWidth="1"/>
    <col min="6655" max="6655" width="4.87962962962963" style="9" customWidth="1"/>
    <col min="6656" max="6656" width="14.6666666666667" style="9" customWidth="1"/>
    <col min="6657" max="6657" width="14" style="9" customWidth="1"/>
    <col min="6658" max="6658" width="35.3333333333333" style="9" customWidth="1"/>
    <col min="6659" max="6659" width="18.6666666666667" style="9" customWidth="1"/>
    <col min="6660" max="6660" width="11.6666666666667" style="9" customWidth="1"/>
    <col min="6661" max="6902" width="9" style="9"/>
    <col min="6903" max="6903" width="6.66666666666667" style="9" customWidth="1"/>
    <col min="6904" max="6904" width="28.6666666666667" style="9" customWidth="1"/>
    <col min="6905" max="6905" width="16.7777777777778" style="9" customWidth="1"/>
    <col min="6906" max="6906" width="9.33333333333333" style="9" customWidth="1"/>
    <col min="6907" max="6907" width="10.4444444444444" style="9" customWidth="1"/>
    <col min="6908" max="6908" width="8.87962962962963" style="9" customWidth="1"/>
    <col min="6909" max="6909" width="14.1111111111111" style="9" customWidth="1"/>
    <col min="6910" max="6910" width="9" style="9" customWidth="1"/>
    <col min="6911" max="6911" width="4.87962962962963" style="9" customWidth="1"/>
    <col min="6912" max="6912" width="14.6666666666667" style="9" customWidth="1"/>
    <col min="6913" max="6913" width="14" style="9" customWidth="1"/>
    <col min="6914" max="6914" width="35.3333333333333" style="9" customWidth="1"/>
    <col min="6915" max="6915" width="18.6666666666667" style="9" customWidth="1"/>
    <col min="6916" max="6916" width="11.6666666666667" style="9" customWidth="1"/>
    <col min="6917" max="7158" width="9" style="9"/>
    <col min="7159" max="7159" width="6.66666666666667" style="9" customWidth="1"/>
    <col min="7160" max="7160" width="28.6666666666667" style="9" customWidth="1"/>
    <col min="7161" max="7161" width="16.7777777777778" style="9" customWidth="1"/>
    <col min="7162" max="7162" width="9.33333333333333" style="9" customWidth="1"/>
    <col min="7163" max="7163" width="10.4444444444444" style="9" customWidth="1"/>
    <col min="7164" max="7164" width="8.87962962962963" style="9" customWidth="1"/>
    <col min="7165" max="7165" width="14.1111111111111" style="9" customWidth="1"/>
    <col min="7166" max="7166" width="9" style="9" customWidth="1"/>
    <col min="7167" max="7167" width="4.87962962962963" style="9" customWidth="1"/>
    <col min="7168" max="7168" width="14.6666666666667" style="9" customWidth="1"/>
    <col min="7169" max="7169" width="14" style="9" customWidth="1"/>
    <col min="7170" max="7170" width="35.3333333333333" style="9" customWidth="1"/>
    <col min="7171" max="7171" width="18.6666666666667" style="9" customWidth="1"/>
    <col min="7172" max="7172" width="11.6666666666667" style="9" customWidth="1"/>
    <col min="7173" max="7414" width="9" style="9"/>
    <col min="7415" max="7415" width="6.66666666666667" style="9" customWidth="1"/>
    <col min="7416" max="7416" width="28.6666666666667" style="9" customWidth="1"/>
    <col min="7417" max="7417" width="16.7777777777778" style="9" customWidth="1"/>
    <col min="7418" max="7418" width="9.33333333333333" style="9" customWidth="1"/>
    <col min="7419" max="7419" width="10.4444444444444" style="9" customWidth="1"/>
    <col min="7420" max="7420" width="8.87962962962963" style="9" customWidth="1"/>
    <col min="7421" max="7421" width="14.1111111111111" style="9" customWidth="1"/>
    <col min="7422" max="7422" width="9" style="9" customWidth="1"/>
    <col min="7423" max="7423" width="4.87962962962963" style="9" customWidth="1"/>
    <col min="7424" max="7424" width="14.6666666666667" style="9" customWidth="1"/>
    <col min="7425" max="7425" width="14" style="9" customWidth="1"/>
    <col min="7426" max="7426" width="35.3333333333333" style="9" customWidth="1"/>
    <col min="7427" max="7427" width="18.6666666666667" style="9" customWidth="1"/>
    <col min="7428" max="7428" width="11.6666666666667" style="9" customWidth="1"/>
    <col min="7429" max="7670" width="9" style="9"/>
    <col min="7671" max="7671" width="6.66666666666667" style="9" customWidth="1"/>
    <col min="7672" max="7672" width="28.6666666666667" style="9" customWidth="1"/>
    <col min="7673" max="7673" width="16.7777777777778" style="9" customWidth="1"/>
    <col min="7674" max="7674" width="9.33333333333333" style="9" customWidth="1"/>
    <col min="7675" max="7675" width="10.4444444444444" style="9" customWidth="1"/>
    <col min="7676" max="7676" width="8.87962962962963" style="9" customWidth="1"/>
    <col min="7677" max="7677" width="14.1111111111111" style="9" customWidth="1"/>
    <col min="7678" max="7678" width="9" style="9" customWidth="1"/>
    <col min="7679" max="7679" width="4.87962962962963" style="9" customWidth="1"/>
    <col min="7680" max="7680" width="14.6666666666667" style="9" customWidth="1"/>
    <col min="7681" max="7681" width="14" style="9" customWidth="1"/>
    <col min="7682" max="7682" width="35.3333333333333" style="9" customWidth="1"/>
    <col min="7683" max="7683" width="18.6666666666667" style="9" customWidth="1"/>
    <col min="7684" max="7684" width="11.6666666666667" style="9" customWidth="1"/>
    <col min="7685" max="7926" width="9" style="9"/>
    <col min="7927" max="7927" width="6.66666666666667" style="9" customWidth="1"/>
    <col min="7928" max="7928" width="28.6666666666667" style="9" customWidth="1"/>
    <col min="7929" max="7929" width="16.7777777777778" style="9" customWidth="1"/>
    <col min="7930" max="7930" width="9.33333333333333" style="9" customWidth="1"/>
    <col min="7931" max="7931" width="10.4444444444444" style="9" customWidth="1"/>
    <col min="7932" max="7932" width="8.87962962962963" style="9" customWidth="1"/>
    <col min="7933" max="7933" width="14.1111111111111" style="9" customWidth="1"/>
    <col min="7934" max="7934" width="9" style="9" customWidth="1"/>
    <col min="7935" max="7935" width="4.87962962962963" style="9" customWidth="1"/>
    <col min="7936" max="7936" width="14.6666666666667" style="9" customWidth="1"/>
    <col min="7937" max="7937" width="14" style="9" customWidth="1"/>
    <col min="7938" max="7938" width="35.3333333333333" style="9" customWidth="1"/>
    <col min="7939" max="7939" width="18.6666666666667" style="9" customWidth="1"/>
    <col min="7940" max="7940" width="11.6666666666667" style="9" customWidth="1"/>
    <col min="7941" max="8182" width="9" style="9"/>
    <col min="8183" max="8183" width="6.66666666666667" style="9" customWidth="1"/>
    <col min="8184" max="8184" width="28.6666666666667" style="9" customWidth="1"/>
    <col min="8185" max="8185" width="16.7777777777778" style="9" customWidth="1"/>
    <col min="8186" max="8186" width="9.33333333333333" style="9" customWidth="1"/>
    <col min="8187" max="8187" width="10.4444444444444" style="9" customWidth="1"/>
    <col min="8188" max="8188" width="8.87962962962963" style="9" customWidth="1"/>
    <col min="8189" max="8189" width="14.1111111111111" style="9" customWidth="1"/>
    <col min="8190" max="8190" width="9" style="9" customWidth="1"/>
    <col min="8191" max="8191" width="4.87962962962963" style="9" customWidth="1"/>
    <col min="8192" max="8192" width="14.6666666666667" style="9" customWidth="1"/>
    <col min="8193" max="8193" width="14" style="9" customWidth="1"/>
    <col min="8194" max="8194" width="35.3333333333333" style="9" customWidth="1"/>
    <col min="8195" max="8195" width="18.6666666666667" style="9" customWidth="1"/>
    <col min="8196" max="8196" width="11.6666666666667" style="9" customWidth="1"/>
    <col min="8197" max="8438" width="9" style="9"/>
    <col min="8439" max="8439" width="6.66666666666667" style="9" customWidth="1"/>
    <col min="8440" max="8440" width="28.6666666666667" style="9" customWidth="1"/>
    <col min="8441" max="8441" width="16.7777777777778" style="9" customWidth="1"/>
    <col min="8442" max="8442" width="9.33333333333333" style="9" customWidth="1"/>
    <col min="8443" max="8443" width="10.4444444444444" style="9" customWidth="1"/>
    <col min="8444" max="8444" width="8.87962962962963" style="9" customWidth="1"/>
    <col min="8445" max="8445" width="14.1111111111111" style="9" customWidth="1"/>
    <col min="8446" max="8446" width="9" style="9" customWidth="1"/>
    <col min="8447" max="8447" width="4.87962962962963" style="9" customWidth="1"/>
    <col min="8448" max="8448" width="14.6666666666667" style="9" customWidth="1"/>
    <col min="8449" max="8449" width="14" style="9" customWidth="1"/>
    <col min="8450" max="8450" width="35.3333333333333" style="9" customWidth="1"/>
    <col min="8451" max="8451" width="18.6666666666667" style="9" customWidth="1"/>
    <col min="8452" max="8452" width="11.6666666666667" style="9" customWidth="1"/>
    <col min="8453" max="8694" width="9" style="9"/>
    <col min="8695" max="8695" width="6.66666666666667" style="9" customWidth="1"/>
    <col min="8696" max="8696" width="28.6666666666667" style="9" customWidth="1"/>
    <col min="8697" max="8697" width="16.7777777777778" style="9" customWidth="1"/>
    <col min="8698" max="8698" width="9.33333333333333" style="9" customWidth="1"/>
    <col min="8699" max="8699" width="10.4444444444444" style="9" customWidth="1"/>
    <col min="8700" max="8700" width="8.87962962962963" style="9" customWidth="1"/>
    <col min="8701" max="8701" width="14.1111111111111" style="9" customWidth="1"/>
    <col min="8702" max="8702" width="9" style="9" customWidth="1"/>
    <col min="8703" max="8703" width="4.87962962962963" style="9" customWidth="1"/>
    <col min="8704" max="8704" width="14.6666666666667" style="9" customWidth="1"/>
    <col min="8705" max="8705" width="14" style="9" customWidth="1"/>
    <col min="8706" max="8706" width="35.3333333333333" style="9" customWidth="1"/>
    <col min="8707" max="8707" width="18.6666666666667" style="9" customWidth="1"/>
    <col min="8708" max="8708" width="11.6666666666667" style="9" customWidth="1"/>
    <col min="8709" max="8950" width="9" style="9"/>
    <col min="8951" max="8951" width="6.66666666666667" style="9" customWidth="1"/>
    <col min="8952" max="8952" width="28.6666666666667" style="9" customWidth="1"/>
    <col min="8953" max="8953" width="16.7777777777778" style="9" customWidth="1"/>
    <col min="8954" max="8954" width="9.33333333333333" style="9" customWidth="1"/>
    <col min="8955" max="8955" width="10.4444444444444" style="9" customWidth="1"/>
    <col min="8956" max="8956" width="8.87962962962963" style="9" customWidth="1"/>
    <col min="8957" max="8957" width="14.1111111111111" style="9" customWidth="1"/>
    <col min="8958" max="8958" width="9" style="9" customWidth="1"/>
    <col min="8959" max="8959" width="4.87962962962963" style="9" customWidth="1"/>
    <col min="8960" max="8960" width="14.6666666666667" style="9" customWidth="1"/>
    <col min="8961" max="8961" width="14" style="9" customWidth="1"/>
    <col min="8962" max="8962" width="35.3333333333333" style="9" customWidth="1"/>
    <col min="8963" max="8963" width="18.6666666666667" style="9" customWidth="1"/>
    <col min="8964" max="8964" width="11.6666666666667" style="9" customWidth="1"/>
    <col min="8965" max="9206" width="9" style="9"/>
    <col min="9207" max="9207" width="6.66666666666667" style="9" customWidth="1"/>
    <col min="9208" max="9208" width="28.6666666666667" style="9" customWidth="1"/>
    <col min="9209" max="9209" width="16.7777777777778" style="9" customWidth="1"/>
    <col min="9210" max="9210" width="9.33333333333333" style="9" customWidth="1"/>
    <col min="9211" max="9211" width="10.4444444444444" style="9" customWidth="1"/>
    <col min="9212" max="9212" width="8.87962962962963" style="9" customWidth="1"/>
    <col min="9213" max="9213" width="14.1111111111111" style="9" customWidth="1"/>
    <col min="9214" max="9214" width="9" style="9" customWidth="1"/>
    <col min="9215" max="9215" width="4.87962962962963" style="9" customWidth="1"/>
    <col min="9216" max="9216" width="14.6666666666667" style="9" customWidth="1"/>
    <col min="9217" max="9217" width="14" style="9" customWidth="1"/>
    <col min="9218" max="9218" width="35.3333333333333" style="9" customWidth="1"/>
    <col min="9219" max="9219" width="18.6666666666667" style="9" customWidth="1"/>
    <col min="9220" max="9220" width="11.6666666666667" style="9" customWidth="1"/>
    <col min="9221" max="9462" width="9" style="9"/>
    <col min="9463" max="9463" width="6.66666666666667" style="9" customWidth="1"/>
    <col min="9464" max="9464" width="28.6666666666667" style="9" customWidth="1"/>
    <col min="9465" max="9465" width="16.7777777777778" style="9" customWidth="1"/>
    <col min="9466" max="9466" width="9.33333333333333" style="9" customWidth="1"/>
    <col min="9467" max="9467" width="10.4444444444444" style="9" customWidth="1"/>
    <col min="9468" max="9468" width="8.87962962962963" style="9" customWidth="1"/>
    <col min="9469" max="9469" width="14.1111111111111" style="9" customWidth="1"/>
    <col min="9470" max="9470" width="9" style="9" customWidth="1"/>
    <col min="9471" max="9471" width="4.87962962962963" style="9" customWidth="1"/>
    <col min="9472" max="9472" width="14.6666666666667" style="9" customWidth="1"/>
    <col min="9473" max="9473" width="14" style="9" customWidth="1"/>
    <col min="9474" max="9474" width="35.3333333333333" style="9" customWidth="1"/>
    <col min="9475" max="9475" width="18.6666666666667" style="9" customWidth="1"/>
    <col min="9476" max="9476" width="11.6666666666667" style="9" customWidth="1"/>
    <col min="9477" max="9718" width="9" style="9"/>
    <col min="9719" max="9719" width="6.66666666666667" style="9" customWidth="1"/>
    <col min="9720" max="9720" width="28.6666666666667" style="9" customWidth="1"/>
    <col min="9721" max="9721" width="16.7777777777778" style="9" customWidth="1"/>
    <col min="9722" max="9722" width="9.33333333333333" style="9" customWidth="1"/>
    <col min="9723" max="9723" width="10.4444444444444" style="9" customWidth="1"/>
    <col min="9724" max="9724" width="8.87962962962963" style="9" customWidth="1"/>
    <col min="9725" max="9725" width="14.1111111111111" style="9" customWidth="1"/>
    <col min="9726" max="9726" width="9" style="9" customWidth="1"/>
    <col min="9727" max="9727" width="4.87962962962963" style="9" customWidth="1"/>
    <col min="9728" max="9728" width="14.6666666666667" style="9" customWidth="1"/>
    <col min="9729" max="9729" width="14" style="9" customWidth="1"/>
    <col min="9730" max="9730" width="35.3333333333333" style="9" customWidth="1"/>
    <col min="9731" max="9731" width="18.6666666666667" style="9" customWidth="1"/>
    <col min="9732" max="9732" width="11.6666666666667" style="9" customWidth="1"/>
    <col min="9733" max="9974" width="9" style="9"/>
    <col min="9975" max="9975" width="6.66666666666667" style="9" customWidth="1"/>
    <col min="9976" max="9976" width="28.6666666666667" style="9" customWidth="1"/>
    <col min="9977" max="9977" width="16.7777777777778" style="9" customWidth="1"/>
    <col min="9978" max="9978" width="9.33333333333333" style="9" customWidth="1"/>
    <col min="9979" max="9979" width="10.4444444444444" style="9" customWidth="1"/>
    <col min="9980" max="9980" width="8.87962962962963" style="9" customWidth="1"/>
    <col min="9981" max="9981" width="14.1111111111111" style="9" customWidth="1"/>
    <col min="9982" max="9982" width="9" style="9" customWidth="1"/>
    <col min="9983" max="9983" width="4.87962962962963" style="9" customWidth="1"/>
    <col min="9984" max="9984" width="14.6666666666667" style="9" customWidth="1"/>
    <col min="9985" max="9985" width="14" style="9" customWidth="1"/>
    <col min="9986" max="9986" width="35.3333333333333" style="9" customWidth="1"/>
    <col min="9987" max="9987" width="18.6666666666667" style="9" customWidth="1"/>
    <col min="9988" max="9988" width="11.6666666666667" style="9" customWidth="1"/>
    <col min="9989" max="10230" width="9" style="9"/>
    <col min="10231" max="10231" width="6.66666666666667" style="9" customWidth="1"/>
    <col min="10232" max="10232" width="28.6666666666667" style="9" customWidth="1"/>
    <col min="10233" max="10233" width="16.7777777777778" style="9" customWidth="1"/>
    <col min="10234" max="10234" width="9.33333333333333" style="9" customWidth="1"/>
    <col min="10235" max="10235" width="10.4444444444444" style="9" customWidth="1"/>
    <col min="10236" max="10236" width="8.87962962962963" style="9" customWidth="1"/>
    <col min="10237" max="10237" width="14.1111111111111" style="9" customWidth="1"/>
    <col min="10238" max="10238" width="9" style="9" customWidth="1"/>
    <col min="10239" max="10239" width="4.87962962962963" style="9" customWidth="1"/>
    <col min="10240" max="10240" width="14.6666666666667" style="9" customWidth="1"/>
    <col min="10241" max="10241" width="14" style="9" customWidth="1"/>
    <col min="10242" max="10242" width="35.3333333333333" style="9" customWidth="1"/>
    <col min="10243" max="10243" width="18.6666666666667" style="9" customWidth="1"/>
    <col min="10244" max="10244" width="11.6666666666667" style="9" customWidth="1"/>
    <col min="10245" max="10486" width="9" style="9"/>
    <col min="10487" max="10487" width="6.66666666666667" style="9" customWidth="1"/>
    <col min="10488" max="10488" width="28.6666666666667" style="9" customWidth="1"/>
    <col min="10489" max="10489" width="16.7777777777778" style="9" customWidth="1"/>
    <col min="10490" max="10490" width="9.33333333333333" style="9" customWidth="1"/>
    <col min="10491" max="10491" width="10.4444444444444" style="9" customWidth="1"/>
    <col min="10492" max="10492" width="8.87962962962963" style="9" customWidth="1"/>
    <col min="10493" max="10493" width="14.1111111111111" style="9" customWidth="1"/>
    <col min="10494" max="10494" width="9" style="9" customWidth="1"/>
    <col min="10495" max="10495" width="4.87962962962963" style="9" customWidth="1"/>
    <col min="10496" max="10496" width="14.6666666666667" style="9" customWidth="1"/>
    <col min="10497" max="10497" width="14" style="9" customWidth="1"/>
    <col min="10498" max="10498" width="35.3333333333333" style="9" customWidth="1"/>
    <col min="10499" max="10499" width="18.6666666666667" style="9" customWidth="1"/>
    <col min="10500" max="10500" width="11.6666666666667" style="9" customWidth="1"/>
    <col min="10501" max="10742" width="9" style="9"/>
    <col min="10743" max="10743" width="6.66666666666667" style="9" customWidth="1"/>
    <col min="10744" max="10744" width="28.6666666666667" style="9" customWidth="1"/>
    <col min="10745" max="10745" width="16.7777777777778" style="9" customWidth="1"/>
    <col min="10746" max="10746" width="9.33333333333333" style="9" customWidth="1"/>
    <col min="10747" max="10747" width="10.4444444444444" style="9" customWidth="1"/>
    <col min="10748" max="10748" width="8.87962962962963" style="9" customWidth="1"/>
    <col min="10749" max="10749" width="14.1111111111111" style="9" customWidth="1"/>
    <col min="10750" max="10750" width="9" style="9" customWidth="1"/>
    <col min="10751" max="10751" width="4.87962962962963" style="9" customWidth="1"/>
    <col min="10752" max="10752" width="14.6666666666667" style="9" customWidth="1"/>
    <col min="10753" max="10753" width="14" style="9" customWidth="1"/>
    <col min="10754" max="10754" width="35.3333333333333" style="9" customWidth="1"/>
    <col min="10755" max="10755" width="18.6666666666667" style="9" customWidth="1"/>
    <col min="10756" max="10756" width="11.6666666666667" style="9" customWidth="1"/>
    <col min="10757" max="10998" width="9" style="9"/>
    <col min="10999" max="10999" width="6.66666666666667" style="9" customWidth="1"/>
    <col min="11000" max="11000" width="28.6666666666667" style="9" customWidth="1"/>
    <col min="11001" max="11001" width="16.7777777777778" style="9" customWidth="1"/>
    <col min="11002" max="11002" width="9.33333333333333" style="9" customWidth="1"/>
    <col min="11003" max="11003" width="10.4444444444444" style="9" customWidth="1"/>
    <col min="11004" max="11004" width="8.87962962962963" style="9" customWidth="1"/>
    <col min="11005" max="11005" width="14.1111111111111" style="9" customWidth="1"/>
    <col min="11006" max="11006" width="9" style="9" customWidth="1"/>
    <col min="11007" max="11007" width="4.87962962962963" style="9" customWidth="1"/>
    <col min="11008" max="11008" width="14.6666666666667" style="9" customWidth="1"/>
    <col min="11009" max="11009" width="14" style="9" customWidth="1"/>
    <col min="11010" max="11010" width="35.3333333333333" style="9" customWidth="1"/>
    <col min="11011" max="11011" width="18.6666666666667" style="9" customWidth="1"/>
    <col min="11012" max="11012" width="11.6666666666667" style="9" customWidth="1"/>
    <col min="11013" max="11254" width="9" style="9"/>
    <col min="11255" max="11255" width="6.66666666666667" style="9" customWidth="1"/>
    <col min="11256" max="11256" width="28.6666666666667" style="9" customWidth="1"/>
    <col min="11257" max="11257" width="16.7777777777778" style="9" customWidth="1"/>
    <col min="11258" max="11258" width="9.33333333333333" style="9" customWidth="1"/>
    <col min="11259" max="11259" width="10.4444444444444" style="9" customWidth="1"/>
    <col min="11260" max="11260" width="8.87962962962963" style="9" customWidth="1"/>
    <col min="11261" max="11261" width="14.1111111111111" style="9" customWidth="1"/>
    <col min="11262" max="11262" width="9" style="9" customWidth="1"/>
    <col min="11263" max="11263" width="4.87962962962963" style="9" customWidth="1"/>
    <col min="11264" max="11264" width="14.6666666666667" style="9" customWidth="1"/>
    <col min="11265" max="11265" width="14" style="9" customWidth="1"/>
    <col min="11266" max="11266" width="35.3333333333333" style="9" customWidth="1"/>
    <col min="11267" max="11267" width="18.6666666666667" style="9" customWidth="1"/>
    <col min="11268" max="11268" width="11.6666666666667" style="9" customWidth="1"/>
    <col min="11269" max="11510" width="9" style="9"/>
    <col min="11511" max="11511" width="6.66666666666667" style="9" customWidth="1"/>
    <col min="11512" max="11512" width="28.6666666666667" style="9" customWidth="1"/>
    <col min="11513" max="11513" width="16.7777777777778" style="9" customWidth="1"/>
    <col min="11514" max="11514" width="9.33333333333333" style="9" customWidth="1"/>
    <col min="11515" max="11515" width="10.4444444444444" style="9" customWidth="1"/>
    <col min="11516" max="11516" width="8.87962962962963" style="9" customWidth="1"/>
    <col min="11517" max="11517" width="14.1111111111111" style="9" customWidth="1"/>
    <col min="11518" max="11518" width="9" style="9" customWidth="1"/>
    <col min="11519" max="11519" width="4.87962962962963" style="9" customWidth="1"/>
    <col min="11520" max="11520" width="14.6666666666667" style="9" customWidth="1"/>
    <col min="11521" max="11521" width="14" style="9" customWidth="1"/>
    <col min="11522" max="11522" width="35.3333333333333" style="9" customWidth="1"/>
    <col min="11523" max="11523" width="18.6666666666667" style="9" customWidth="1"/>
    <col min="11524" max="11524" width="11.6666666666667" style="9" customWidth="1"/>
    <col min="11525" max="11766" width="9" style="9"/>
    <col min="11767" max="11767" width="6.66666666666667" style="9" customWidth="1"/>
    <col min="11768" max="11768" width="28.6666666666667" style="9" customWidth="1"/>
    <col min="11769" max="11769" width="16.7777777777778" style="9" customWidth="1"/>
    <col min="11770" max="11770" width="9.33333333333333" style="9" customWidth="1"/>
    <col min="11771" max="11771" width="10.4444444444444" style="9" customWidth="1"/>
    <col min="11772" max="11772" width="8.87962962962963" style="9" customWidth="1"/>
    <col min="11773" max="11773" width="14.1111111111111" style="9" customWidth="1"/>
    <col min="11774" max="11774" width="9" style="9" customWidth="1"/>
    <col min="11775" max="11775" width="4.87962962962963" style="9" customWidth="1"/>
    <col min="11776" max="11776" width="14.6666666666667" style="9" customWidth="1"/>
    <col min="11777" max="11777" width="14" style="9" customWidth="1"/>
    <col min="11778" max="11778" width="35.3333333333333" style="9" customWidth="1"/>
    <col min="11779" max="11779" width="18.6666666666667" style="9" customWidth="1"/>
    <col min="11780" max="11780" width="11.6666666666667" style="9" customWidth="1"/>
    <col min="11781" max="12022" width="9" style="9"/>
    <col min="12023" max="12023" width="6.66666666666667" style="9" customWidth="1"/>
    <col min="12024" max="12024" width="28.6666666666667" style="9" customWidth="1"/>
    <col min="12025" max="12025" width="16.7777777777778" style="9" customWidth="1"/>
    <col min="12026" max="12026" width="9.33333333333333" style="9" customWidth="1"/>
    <col min="12027" max="12027" width="10.4444444444444" style="9" customWidth="1"/>
    <col min="12028" max="12028" width="8.87962962962963" style="9" customWidth="1"/>
    <col min="12029" max="12029" width="14.1111111111111" style="9" customWidth="1"/>
    <col min="12030" max="12030" width="9" style="9" customWidth="1"/>
    <col min="12031" max="12031" width="4.87962962962963" style="9" customWidth="1"/>
    <col min="12032" max="12032" width="14.6666666666667" style="9" customWidth="1"/>
    <col min="12033" max="12033" width="14" style="9" customWidth="1"/>
    <col min="12034" max="12034" width="35.3333333333333" style="9" customWidth="1"/>
    <col min="12035" max="12035" width="18.6666666666667" style="9" customWidth="1"/>
    <col min="12036" max="12036" width="11.6666666666667" style="9" customWidth="1"/>
    <col min="12037" max="12278" width="9" style="9"/>
    <col min="12279" max="12279" width="6.66666666666667" style="9" customWidth="1"/>
    <col min="12280" max="12280" width="28.6666666666667" style="9" customWidth="1"/>
    <col min="12281" max="12281" width="16.7777777777778" style="9" customWidth="1"/>
    <col min="12282" max="12282" width="9.33333333333333" style="9" customWidth="1"/>
    <col min="12283" max="12283" width="10.4444444444444" style="9" customWidth="1"/>
    <col min="12284" max="12284" width="8.87962962962963" style="9" customWidth="1"/>
    <col min="12285" max="12285" width="14.1111111111111" style="9" customWidth="1"/>
    <col min="12286" max="12286" width="9" style="9" customWidth="1"/>
    <col min="12287" max="12287" width="4.87962962962963" style="9" customWidth="1"/>
    <col min="12288" max="12288" width="14.6666666666667" style="9" customWidth="1"/>
    <col min="12289" max="12289" width="14" style="9" customWidth="1"/>
    <col min="12290" max="12290" width="35.3333333333333" style="9" customWidth="1"/>
    <col min="12291" max="12291" width="18.6666666666667" style="9" customWidth="1"/>
    <col min="12292" max="12292" width="11.6666666666667" style="9" customWidth="1"/>
    <col min="12293" max="12534" width="9" style="9"/>
    <col min="12535" max="12535" width="6.66666666666667" style="9" customWidth="1"/>
    <col min="12536" max="12536" width="28.6666666666667" style="9" customWidth="1"/>
    <col min="12537" max="12537" width="16.7777777777778" style="9" customWidth="1"/>
    <col min="12538" max="12538" width="9.33333333333333" style="9" customWidth="1"/>
    <col min="12539" max="12539" width="10.4444444444444" style="9" customWidth="1"/>
    <col min="12540" max="12540" width="8.87962962962963" style="9" customWidth="1"/>
    <col min="12541" max="12541" width="14.1111111111111" style="9" customWidth="1"/>
    <col min="12542" max="12542" width="9" style="9" customWidth="1"/>
    <col min="12543" max="12543" width="4.87962962962963" style="9" customWidth="1"/>
    <col min="12544" max="12544" width="14.6666666666667" style="9" customWidth="1"/>
    <col min="12545" max="12545" width="14" style="9" customWidth="1"/>
    <col min="12546" max="12546" width="35.3333333333333" style="9" customWidth="1"/>
    <col min="12547" max="12547" width="18.6666666666667" style="9" customWidth="1"/>
    <col min="12548" max="12548" width="11.6666666666667" style="9" customWidth="1"/>
    <col min="12549" max="12790" width="9" style="9"/>
    <col min="12791" max="12791" width="6.66666666666667" style="9" customWidth="1"/>
    <col min="12792" max="12792" width="28.6666666666667" style="9" customWidth="1"/>
    <col min="12793" max="12793" width="16.7777777777778" style="9" customWidth="1"/>
    <col min="12794" max="12794" width="9.33333333333333" style="9" customWidth="1"/>
    <col min="12795" max="12795" width="10.4444444444444" style="9" customWidth="1"/>
    <col min="12796" max="12796" width="8.87962962962963" style="9" customWidth="1"/>
    <col min="12797" max="12797" width="14.1111111111111" style="9" customWidth="1"/>
    <col min="12798" max="12798" width="9" style="9" customWidth="1"/>
    <col min="12799" max="12799" width="4.87962962962963" style="9" customWidth="1"/>
    <col min="12800" max="12800" width="14.6666666666667" style="9" customWidth="1"/>
    <col min="12801" max="12801" width="14" style="9" customWidth="1"/>
    <col min="12802" max="12802" width="35.3333333333333" style="9" customWidth="1"/>
    <col min="12803" max="12803" width="18.6666666666667" style="9" customWidth="1"/>
    <col min="12804" max="12804" width="11.6666666666667" style="9" customWidth="1"/>
    <col min="12805" max="13046" width="9" style="9"/>
    <col min="13047" max="13047" width="6.66666666666667" style="9" customWidth="1"/>
    <col min="13048" max="13048" width="28.6666666666667" style="9" customWidth="1"/>
    <col min="13049" max="13049" width="16.7777777777778" style="9" customWidth="1"/>
    <col min="13050" max="13050" width="9.33333333333333" style="9" customWidth="1"/>
    <col min="13051" max="13051" width="10.4444444444444" style="9" customWidth="1"/>
    <col min="13052" max="13052" width="8.87962962962963" style="9" customWidth="1"/>
    <col min="13053" max="13053" width="14.1111111111111" style="9" customWidth="1"/>
    <col min="13054" max="13054" width="9" style="9" customWidth="1"/>
    <col min="13055" max="13055" width="4.87962962962963" style="9" customWidth="1"/>
    <col min="13056" max="13056" width="14.6666666666667" style="9" customWidth="1"/>
    <col min="13057" max="13057" width="14" style="9" customWidth="1"/>
    <col min="13058" max="13058" width="35.3333333333333" style="9" customWidth="1"/>
    <col min="13059" max="13059" width="18.6666666666667" style="9" customWidth="1"/>
    <col min="13060" max="13060" width="11.6666666666667" style="9" customWidth="1"/>
    <col min="13061" max="13302" width="9" style="9"/>
    <col min="13303" max="13303" width="6.66666666666667" style="9" customWidth="1"/>
    <col min="13304" max="13304" width="28.6666666666667" style="9" customWidth="1"/>
    <col min="13305" max="13305" width="16.7777777777778" style="9" customWidth="1"/>
    <col min="13306" max="13306" width="9.33333333333333" style="9" customWidth="1"/>
    <col min="13307" max="13307" width="10.4444444444444" style="9" customWidth="1"/>
    <col min="13308" max="13308" width="8.87962962962963" style="9" customWidth="1"/>
    <col min="13309" max="13309" width="14.1111111111111" style="9" customWidth="1"/>
    <col min="13310" max="13310" width="9" style="9" customWidth="1"/>
    <col min="13311" max="13311" width="4.87962962962963" style="9" customWidth="1"/>
    <col min="13312" max="13312" width="14.6666666666667" style="9" customWidth="1"/>
    <col min="13313" max="13313" width="14" style="9" customWidth="1"/>
    <col min="13314" max="13314" width="35.3333333333333" style="9" customWidth="1"/>
    <col min="13315" max="13315" width="18.6666666666667" style="9" customWidth="1"/>
    <col min="13316" max="13316" width="11.6666666666667" style="9" customWidth="1"/>
    <col min="13317" max="13558" width="9" style="9"/>
    <col min="13559" max="13559" width="6.66666666666667" style="9" customWidth="1"/>
    <col min="13560" max="13560" width="28.6666666666667" style="9" customWidth="1"/>
    <col min="13561" max="13561" width="16.7777777777778" style="9" customWidth="1"/>
    <col min="13562" max="13562" width="9.33333333333333" style="9" customWidth="1"/>
    <col min="13563" max="13563" width="10.4444444444444" style="9" customWidth="1"/>
    <col min="13564" max="13564" width="8.87962962962963" style="9" customWidth="1"/>
    <col min="13565" max="13565" width="14.1111111111111" style="9" customWidth="1"/>
    <col min="13566" max="13566" width="9" style="9" customWidth="1"/>
    <col min="13567" max="13567" width="4.87962962962963" style="9" customWidth="1"/>
    <col min="13568" max="13568" width="14.6666666666667" style="9" customWidth="1"/>
    <col min="13569" max="13569" width="14" style="9" customWidth="1"/>
    <col min="13570" max="13570" width="35.3333333333333" style="9" customWidth="1"/>
    <col min="13571" max="13571" width="18.6666666666667" style="9" customWidth="1"/>
    <col min="13572" max="13572" width="11.6666666666667" style="9" customWidth="1"/>
    <col min="13573" max="13814" width="9" style="9"/>
    <col min="13815" max="13815" width="6.66666666666667" style="9" customWidth="1"/>
    <col min="13816" max="13816" width="28.6666666666667" style="9" customWidth="1"/>
    <col min="13817" max="13817" width="16.7777777777778" style="9" customWidth="1"/>
    <col min="13818" max="13818" width="9.33333333333333" style="9" customWidth="1"/>
    <col min="13819" max="13819" width="10.4444444444444" style="9" customWidth="1"/>
    <col min="13820" max="13820" width="8.87962962962963" style="9" customWidth="1"/>
    <col min="13821" max="13821" width="14.1111111111111" style="9" customWidth="1"/>
    <col min="13822" max="13822" width="9" style="9" customWidth="1"/>
    <col min="13823" max="13823" width="4.87962962962963" style="9" customWidth="1"/>
    <col min="13824" max="13824" width="14.6666666666667" style="9" customWidth="1"/>
    <col min="13825" max="13825" width="14" style="9" customWidth="1"/>
    <col min="13826" max="13826" width="35.3333333333333" style="9" customWidth="1"/>
    <col min="13827" max="13827" width="18.6666666666667" style="9" customWidth="1"/>
    <col min="13828" max="13828" width="11.6666666666667" style="9" customWidth="1"/>
    <col min="13829" max="14070" width="9" style="9"/>
    <col min="14071" max="14071" width="6.66666666666667" style="9" customWidth="1"/>
    <col min="14072" max="14072" width="28.6666666666667" style="9" customWidth="1"/>
    <col min="14073" max="14073" width="16.7777777777778" style="9" customWidth="1"/>
    <col min="14074" max="14074" width="9.33333333333333" style="9" customWidth="1"/>
    <col min="14075" max="14075" width="10.4444444444444" style="9" customWidth="1"/>
    <col min="14076" max="14076" width="8.87962962962963" style="9" customWidth="1"/>
    <col min="14077" max="14077" width="14.1111111111111" style="9" customWidth="1"/>
    <col min="14078" max="14078" width="9" style="9" customWidth="1"/>
    <col min="14079" max="14079" width="4.87962962962963" style="9" customWidth="1"/>
    <col min="14080" max="14080" width="14.6666666666667" style="9" customWidth="1"/>
    <col min="14081" max="14081" width="14" style="9" customWidth="1"/>
    <col min="14082" max="14082" width="35.3333333333333" style="9" customWidth="1"/>
    <col min="14083" max="14083" width="18.6666666666667" style="9" customWidth="1"/>
    <col min="14084" max="14084" width="11.6666666666667" style="9" customWidth="1"/>
    <col min="14085" max="14326" width="9" style="9"/>
    <col min="14327" max="14327" width="6.66666666666667" style="9" customWidth="1"/>
    <col min="14328" max="14328" width="28.6666666666667" style="9" customWidth="1"/>
    <col min="14329" max="14329" width="16.7777777777778" style="9" customWidth="1"/>
    <col min="14330" max="14330" width="9.33333333333333" style="9" customWidth="1"/>
    <col min="14331" max="14331" width="10.4444444444444" style="9" customWidth="1"/>
    <col min="14332" max="14332" width="8.87962962962963" style="9" customWidth="1"/>
    <col min="14333" max="14333" width="14.1111111111111" style="9" customWidth="1"/>
    <col min="14334" max="14334" width="9" style="9" customWidth="1"/>
    <col min="14335" max="14335" width="4.87962962962963" style="9" customWidth="1"/>
    <col min="14336" max="14336" width="14.6666666666667" style="9" customWidth="1"/>
    <col min="14337" max="14337" width="14" style="9" customWidth="1"/>
    <col min="14338" max="14338" width="35.3333333333333" style="9" customWidth="1"/>
    <col min="14339" max="14339" width="18.6666666666667" style="9" customWidth="1"/>
    <col min="14340" max="14340" width="11.6666666666667" style="9" customWidth="1"/>
    <col min="14341" max="14582" width="9" style="9"/>
    <col min="14583" max="14583" width="6.66666666666667" style="9" customWidth="1"/>
    <col min="14584" max="14584" width="28.6666666666667" style="9" customWidth="1"/>
    <col min="14585" max="14585" width="16.7777777777778" style="9" customWidth="1"/>
    <col min="14586" max="14586" width="9.33333333333333" style="9" customWidth="1"/>
    <col min="14587" max="14587" width="10.4444444444444" style="9" customWidth="1"/>
    <col min="14588" max="14588" width="8.87962962962963" style="9" customWidth="1"/>
    <col min="14589" max="14589" width="14.1111111111111" style="9" customWidth="1"/>
    <col min="14590" max="14590" width="9" style="9" customWidth="1"/>
    <col min="14591" max="14591" width="4.87962962962963" style="9" customWidth="1"/>
    <col min="14592" max="14592" width="14.6666666666667" style="9" customWidth="1"/>
    <col min="14593" max="14593" width="14" style="9" customWidth="1"/>
    <col min="14594" max="14594" width="35.3333333333333" style="9" customWidth="1"/>
    <col min="14595" max="14595" width="18.6666666666667" style="9" customWidth="1"/>
    <col min="14596" max="14596" width="11.6666666666667" style="9" customWidth="1"/>
    <col min="14597" max="14838" width="9" style="9"/>
    <col min="14839" max="14839" width="6.66666666666667" style="9" customWidth="1"/>
    <col min="14840" max="14840" width="28.6666666666667" style="9" customWidth="1"/>
    <col min="14841" max="14841" width="16.7777777777778" style="9" customWidth="1"/>
    <col min="14842" max="14842" width="9.33333333333333" style="9" customWidth="1"/>
    <col min="14843" max="14843" width="10.4444444444444" style="9" customWidth="1"/>
    <col min="14844" max="14844" width="8.87962962962963" style="9" customWidth="1"/>
    <col min="14845" max="14845" width="14.1111111111111" style="9" customWidth="1"/>
    <col min="14846" max="14846" width="9" style="9" customWidth="1"/>
    <col min="14847" max="14847" width="4.87962962962963" style="9" customWidth="1"/>
    <col min="14848" max="14848" width="14.6666666666667" style="9" customWidth="1"/>
    <col min="14849" max="14849" width="14" style="9" customWidth="1"/>
    <col min="14850" max="14850" width="35.3333333333333" style="9" customWidth="1"/>
    <col min="14851" max="14851" width="18.6666666666667" style="9" customWidth="1"/>
    <col min="14852" max="14852" width="11.6666666666667" style="9" customWidth="1"/>
    <col min="14853" max="15094" width="9" style="9"/>
    <col min="15095" max="15095" width="6.66666666666667" style="9" customWidth="1"/>
    <col min="15096" max="15096" width="28.6666666666667" style="9" customWidth="1"/>
    <col min="15097" max="15097" width="16.7777777777778" style="9" customWidth="1"/>
    <col min="15098" max="15098" width="9.33333333333333" style="9" customWidth="1"/>
    <col min="15099" max="15099" width="10.4444444444444" style="9" customWidth="1"/>
    <col min="15100" max="15100" width="8.87962962962963" style="9" customWidth="1"/>
    <col min="15101" max="15101" width="14.1111111111111" style="9" customWidth="1"/>
    <col min="15102" max="15102" width="9" style="9" customWidth="1"/>
    <col min="15103" max="15103" width="4.87962962962963" style="9" customWidth="1"/>
    <col min="15104" max="15104" width="14.6666666666667" style="9" customWidth="1"/>
    <col min="15105" max="15105" width="14" style="9" customWidth="1"/>
    <col min="15106" max="15106" width="35.3333333333333" style="9" customWidth="1"/>
    <col min="15107" max="15107" width="18.6666666666667" style="9" customWidth="1"/>
    <col min="15108" max="15108" width="11.6666666666667" style="9" customWidth="1"/>
    <col min="15109" max="15350" width="9" style="9"/>
    <col min="15351" max="15351" width="6.66666666666667" style="9" customWidth="1"/>
    <col min="15352" max="15352" width="28.6666666666667" style="9" customWidth="1"/>
    <col min="15353" max="15353" width="16.7777777777778" style="9" customWidth="1"/>
    <col min="15354" max="15354" width="9.33333333333333" style="9" customWidth="1"/>
    <col min="15355" max="15355" width="10.4444444444444" style="9" customWidth="1"/>
    <col min="15356" max="15356" width="8.87962962962963" style="9" customWidth="1"/>
    <col min="15357" max="15357" width="14.1111111111111" style="9" customWidth="1"/>
    <col min="15358" max="15358" width="9" style="9" customWidth="1"/>
    <col min="15359" max="15359" width="4.87962962962963" style="9" customWidth="1"/>
    <col min="15360" max="15360" width="14.6666666666667" style="9" customWidth="1"/>
    <col min="15361" max="15361" width="14" style="9" customWidth="1"/>
    <col min="15362" max="15362" width="35.3333333333333" style="9" customWidth="1"/>
    <col min="15363" max="15363" width="18.6666666666667" style="9" customWidth="1"/>
    <col min="15364" max="15364" width="11.6666666666667" style="9" customWidth="1"/>
    <col min="15365" max="15606" width="9" style="9"/>
    <col min="15607" max="15607" width="6.66666666666667" style="9" customWidth="1"/>
    <col min="15608" max="15608" width="28.6666666666667" style="9" customWidth="1"/>
    <col min="15609" max="15609" width="16.7777777777778" style="9" customWidth="1"/>
    <col min="15610" max="15610" width="9.33333333333333" style="9" customWidth="1"/>
    <col min="15611" max="15611" width="10.4444444444444" style="9" customWidth="1"/>
    <col min="15612" max="15612" width="8.87962962962963" style="9" customWidth="1"/>
    <col min="15613" max="15613" width="14.1111111111111" style="9" customWidth="1"/>
    <col min="15614" max="15614" width="9" style="9" customWidth="1"/>
    <col min="15615" max="15615" width="4.87962962962963" style="9" customWidth="1"/>
    <col min="15616" max="15616" width="14.6666666666667" style="9" customWidth="1"/>
    <col min="15617" max="15617" width="14" style="9" customWidth="1"/>
    <col min="15618" max="15618" width="35.3333333333333" style="9" customWidth="1"/>
    <col min="15619" max="15619" width="18.6666666666667" style="9" customWidth="1"/>
    <col min="15620" max="15620" width="11.6666666666667" style="9" customWidth="1"/>
    <col min="15621" max="15862" width="9" style="9"/>
    <col min="15863" max="15863" width="6.66666666666667" style="9" customWidth="1"/>
    <col min="15864" max="15864" width="28.6666666666667" style="9" customWidth="1"/>
    <col min="15865" max="15865" width="16.7777777777778" style="9" customWidth="1"/>
    <col min="15866" max="15866" width="9.33333333333333" style="9" customWidth="1"/>
    <col min="15867" max="15867" width="10.4444444444444" style="9" customWidth="1"/>
    <col min="15868" max="15868" width="8.87962962962963" style="9" customWidth="1"/>
    <col min="15869" max="15869" width="14.1111111111111" style="9" customWidth="1"/>
    <col min="15870" max="15870" width="9" style="9" customWidth="1"/>
    <col min="15871" max="15871" width="4.87962962962963" style="9" customWidth="1"/>
    <col min="15872" max="15872" width="14.6666666666667" style="9" customWidth="1"/>
    <col min="15873" max="15873" width="14" style="9" customWidth="1"/>
    <col min="15874" max="15874" width="35.3333333333333" style="9" customWidth="1"/>
    <col min="15875" max="15875" width="18.6666666666667" style="9" customWidth="1"/>
    <col min="15876" max="15876" width="11.6666666666667" style="9" customWidth="1"/>
    <col min="15877" max="16118" width="9" style="9"/>
    <col min="16119" max="16119" width="6.66666666666667" style="9" customWidth="1"/>
    <col min="16120" max="16120" width="28.6666666666667" style="9" customWidth="1"/>
    <col min="16121" max="16121" width="16.7777777777778" style="9" customWidth="1"/>
    <col min="16122" max="16122" width="9.33333333333333" style="9" customWidth="1"/>
    <col min="16123" max="16123" width="10.4444444444444" style="9" customWidth="1"/>
    <col min="16124" max="16124" width="8.87962962962963" style="9" customWidth="1"/>
    <col min="16125" max="16125" width="14.1111111111111" style="9" customWidth="1"/>
    <col min="16126" max="16126" width="9" style="9" customWidth="1"/>
    <col min="16127" max="16127" width="4.87962962962963" style="9" customWidth="1"/>
    <col min="16128" max="16128" width="14.6666666666667" style="9" customWidth="1"/>
    <col min="16129" max="16129" width="14" style="9" customWidth="1"/>
    <col min="16130" max="16130" width="35.3333333333333" style="9" customWidth="1"/>
    <col min="16131" max="16131" width="18.6666666666667" style="9" customWidth="1"/>
    <col min="16132" max="16132" width="11.6666666666667" style="9" customWidth="1"/>
    <col min="16133" max="16384" width="9" style="9"/>
  </cols>
  <sheetData>
    <row r="1" ht="30" customHeight="1" spans="1:8">
      <c r="A1" s="10" t="s">
        <v>46</v>
      </c>
      <c r="B1" s="10"/>
      <c r="C1" s="10"/>
      <c r="D1" s="10"/>
      <c r="E1" s="10"/>
      <c r="F1" s="10"/>
      <c r="G1" s="10"/>
      <c r="H1" s="10"/>
    </row>
    <row r="2" s="4" customFormat="1" ht="30" customHeight="1" spans="1:8">
      <c r="A2" s="11" t="s">
        <v>47</v>
      </c>
      <c r="B2" s="11"/>
      <c r="C2" s="12" t="str">
        <f>工程的基本信息!B1</f>
        <v>横沥镇田饶步村牛富路道路提升工程</v>
      </c>
      <c r="D2" s="12"/>
      <c r="E2" s="11" t="s">
        <v>48</v>
      </c>
      <c r="F2" s="11"/>
      <c r="G2" s="11" t="str">
        <f>工程的基本信息!B2</f>
        <v>HLAHLC12400792</v>
      </c>
      <c r="H2" s="11"/>
    </row>
    <row r="3" s="5" customFormat="1" ht="30" customHeight="1" spans="1:8">
      <c r="A3" s="12" t="s">
        <v>49</v>
      </c>
      <c r="B3" s="12"/>
      <c r="C3" s="12">
        <v>686</v>
      </c>
      <c r="D3" s="12"/>
      <c r="E3" s="12" t="s">
        <v>50</v>
      </c>
      <c r="F3" s="12"/>
      <c r="G3" s="12">
        <f>COUNT(D8:D366)</f>
        <v>359</v>
      </c>
      <c r="H3" s="12"/>
    </row>
    <row r="4" s="5" customFormat="1" ht="30" customHeight="1" spans="1:8">
      <c r="A4" s="13" t="s">
        <v>51</v>
      </c>
      <c r="B4" s="13"/>
      <c r="C4" s="14">
        <f>下浮率、M、N!D8</f>
        <v>0.018</v>
      </c>
      <c r="D4" s="15"/>
      <c r="E4" s="13" t="str">
        <f>下浮率、M、N!A16</f>
        <v>有效评标价平均值（元）</v>
      </c>
      <c r="F4" s="13"/>
      <c r="G4" s="16">
        <f>下浮率、M、N!D16</f>
        <v>1793196.50145659</v>
      </c>
      <c r="H4" s="16"/>
    </row>
    <row r="5" s="5" customFormat="1" ht="30" customHeight="1" spans="1:8">
      <c r="A5" s="17" t="s">
        <v>52</v>
      </c>
      <c r="B5" s="17"/>
      <c r="C5" s="18">
        <f>下浮率、M、N!D14</f>
        <v>1</v>
      </c>
      <c r="D5" s="18"/>
      <c r="E5" s="13" t="s">
        <v>29</v>
      </c>
      <c r="F5" s="13"/>
      <c r="G5" s="16">
        <f>下浮率、M、N!AI17</f>
        <v>1807912</v>
      </c>
      <c r="H5" s="16"/>
    </row>
    <row r="6" s="5" customFormat="1" ht="30" customHeight="1" spans="1:8">
      <c r="A6" s="17" t="s">
        <v>53</v>
      </c>
      <c r="B6" s="17"/>
      <c r="C6" s="18">
        <f>下浮率、M、N!D15</f>
        <v>0</v>
      </c>
      <c r="D6" s="18"/>
      <c r="E6" s="13" t="s">
        <v>54</v>
      </c>
      <c r="F6" s="13"/>
      <c r="G6" s="13">
        <f>工程的基本信息!B8</f>
        <v>1</v>
      </c>
      <c r="H6" s="13"/>
    </row>
    <row r="7" s="5" customFormat="1" ht="36" customHeight="1" spans="1:8">
      <c r="A7" s="19" t="s">
        <v>55</v>
      </c>
      <c r="B7" s="20" t="s">
        <v>56</v>
      </c>
      <c r="C7" s="21"/>
      <c r="D7" s="22" t="s">
        <v>57</v>
      </c>
      <c r="E7" s="22" t="s">
        <v>58</v>
      </c>
      <c r="F7" s="22" t="s">
        <v>59</v>
      </c>
      <c r="G7" s="23" t="s">
        <v>60</v>
      </c>
      <c r="H7" s="24" t="s">
        <v>61</v>
      </c>
    </row>
    <row r="8" ht="19" customHeight="1" spans="1:8">
      <c r="A8" s="25">
        <v>1</v>
      </c>
      <c r="B8" s="26" t="str">
        <f>'报价汇总表（新）排序'!B318</f>
        <v>广东润天建设有限公司</v>
      </c>
      <c r="C8" s="27"/>
      <c r="D8" s="28">
        <f>'报价汇总表（新）排序'!D318</f>
        <v>1807911.56</v>
      </c>
      <c r="E8" s="29">
        <f>IF(D8&gt;$G$5,$G$6*3,$G$6)</f>
        <v>1</v>
      </c>
      <c r="F8" s="30">
        <f>ROUND(100-ABS(D8-$G$5)*100/$G$5*E8,2)</f>
        <v>100</v>
      </c>
      <c r="G8" s="31">
        <f>RANK(F8,$F$8:$F$366,0)</f>
        <v>1</v>
      </c>
      <c r="H8" s="32"/>
    </row>
    <row r="9" ht="19" customHeight="1" spans="1:8">
      <c r="A9" s="25">
        <v>2</v>
      </c>
      <c r="B9" s="26" t="str">
        <f>'报价汇总表（新）排序'!B319</f>
        <v>广东新岳建设工程有限公司</v>
      </c>
      <c r="C9" s="27"/>
      <c r="D9" s="28">
        <f>'报价汇总表（新）排序'!D319</f>
        <v>1807877.61</v>
      </c>
      <c r="E9" s="29">
        <f t="shared" ref="E9:E72" si="0">IF(D9&gt;$G$5,$G$6*3,$G$6)</f>
        <v>1</v>
      </c>
      <c r="F9" s="30">
        <f t="shared" ref="F9:F72" si="1">ROUND(100-ABS(D9-$G$5)*100/$G$5*E9,2)</f>
        <v>100</v>
      </c>
      <c r="G9" s="31">
        <f t="shared" ref="G9:G72" si="2">RANK(F9,$F$8:$F$366,0)</f>
        <v>1</v>
      </c>
      <c r="H9" s="32"/>
    </row>
    <row r="10" ht="19" customHeight="1" spans="1:8">
      <c r="A10" s="25">
        <v>3</v>
      </c>
      <c r="B10" s="26" t="str">
        <f>'报价汇总表（新）排序'!B320</f>
        <v>河南潞扬建设工程有限公司</v>
      </c>
      <c r="C10" s="27"/>
      <c r="D10" s="28">
        <f>'报价汇总表（新）排序'!D320</f>
        <v>1807821.61</v>
      </c>
      <c r="E10" s="29">
        <f t="shared" si="0"/>
        <v>1</v>
      </c>
      <c r="F10" s="30">
        <f t="shared" si="1"/>
        <v>100</v>
      </c>
      <c r="G10" s="31">
        <f t="shared" si="2"/>
        <v>1</v>
      </c>
      <c r="H10" s="32" t="s">
        <v>62</v>
      </c>
    </row>
    <row r="11" ht="19" customHeight="1" spans="1:8">
      <c r="A11" s="25">
        <v>4</v>
      </c>
      <c r="B11" s="26" t="str">
        <f>'报价汇总表（新）排序'!B321</f>
        <v>河北腾轩建筑工程有限公司</v>
      </c>
      <c r="C11" s="27"/>
      <c r="D11" s="28">
        <f>'报价汇总表（新）排序'!D321</f>
        <v>1807821.61</v>
      </c>
      <c r="E11" s="29">
        <f t="shared" si="0"/>
        <v>1</v>
      </c>
      <c r="F11" s="30">
        <f t="shared" si="1"/>
        <v>100</v>
      </c>
      <c r="G11" s="31">
        <f t="shared" si="2"/>
        <v>1</v>
      </c>
      <c r="H11" s="32"/>
    </row>
    <row r="12" ht="19" customHeight="1" spans="1:8">
      <c r="A12" s="25">
        <v>5</v>
      </c>
      <c r="B12" s="26" t="str">
        <f>'报价汇总表（新）排序'!B322</f>
        <v>河源市恒辉路桥建设有限公司</v>
      </c>
      <c r="C12" s="27"/>
      <c r="D12" s="28">
        <f>'报价汇总表（新）排序'!D322</f>
        <v>1807821.61</v>
      </c>
      <c r="E12" s="29">
        <f t="shared" si="0"/>
        <v>1</v>
      </c>
      <c r="F12" s="30">
        <f t="shared" si="1"/>
        <v>100</v>
      </c>
      <c r="G12" s="31">
        <f t="shared" si="2"/>
        <v>1</v>
      </c>
      <c r="H12" s="32"/>
    </row>
    <row r="13" ht="19" customHeight="1" spans="1:8">
      <c r="A13" s="25">
        <v>6</v>
      </c>
      <c r="B13" s="26" t="str">
        <f>'报价汇总表（新）排序'!B323</f>
        <v>广东溢富建设工程有限公司</v>
      </c>
      <c r="C13" s="27"/>
      <c r="D13" s="28">
        <f>'报价汇总表（新）排序'!D323</f>
        <v>1807821.61</v>
      </c>
      <c r="E13" s="29">
        <f t="shared" si="0"/>
        <v>1</v>
      </c>
      <c r="F13" s="30">
        <f t="shared" si="1"/>
        <v>100</v>
      </c>
      <c r="G13" s="31">
        <f t="shared" si="2"/>
        <v>1</v>
      </c>
      <c r="H13" s="32" t="s">
        <v>63</v>
      </c>
    </row>
    <row r="14" ht="19" customHeight="1" spans="1:8">
      <c r="A14" s="25">
        <v>7</v>
      </c>
      <c r="B14" s="26" t="str">
        <f>'报价汇总表（新）排序'!B324</f>
        <v>天逸建设集团有限公司</v>
      </c>
      <c r="C14" s="27"/>
      <c r="D14" s="28">
        <f>'报价汇总表（新）排序'!D324</f>
        <v>1807821.61</v>
      </c>
      <c r="E14" s="29">
        <f t="shared" si="0"/>
        <v>1</v>
      </c>
      <c r="F14" s="30">
        <f t="shared" si="1"/>
        <v>100</v>
      </c>
      <c r="G14" s="31">
        <f t="shared" si="2"/>
        <v>1</v>
      </c>
      <c r="H14" s="32"/>
    </row>
    <row r="15" ht="19" customHeight="1" spans="1:8">
      <c r="A15" s="25">
        <v>8</v>
      </c>
      <c r="B15" s="26" t="str">
        <f>'报价汇总表（新）排序'!B325</f>
        <v>广东中恒基业建设有限公司</v>
      </c>
      <c r="C15" s="27"/>
      <c r="D15" s="28">
        <f>'报价汇总表（新）排序'!D325</f>
        <v>1807821.61</v>
      </c>
      <c r="E15" s="29">
        <f t="shared" si="0"/>
        <v>1</v>
      </c>
      <c r="F15" s="30">
        <f t="shared" si="1"/>
        <v>100</v>
      </c>
      <c r="G15" s="31">
        <f t="shared" si="2"/>
        <v>1</v>
      </c>
      <c r="H15" s="32"/>
    </row>
    <row r="16" ht="19" customHeight="1" spans="1:8">
      <c r="A16" s="25">
        <v>9</v>
      </c>
      <c r="B16" s="26" t="str">
        <f>'报价汇总表（新）排序'!B326</f>
        <v>四川江彩建设集团有限公司</v>
      </c>
      <c r="C16" s="27"/>
      <c r="D16" s="28">
        <f>'报价汇总表（新）排序'!D326</f>
        <v>1807821.61</v>
      </c>
      <c r="E16" s="29">
        <f t="shared" si="0"/>
        <v>1</v>
      </c>
      <c r="F16" s="30">
        <f t="shared" si="1"/>
        <v>100</v>
      </c>
      <c r="G16" s="31">
        <f t="shared" si="2"/>
        <v>1</v>
      </c>
      <c r="H16" s="32"/>
    </row>
    <row r="17" ht="19" customHeight="1" spans="1:8">
      <c r="A17" s="25">
        <v>10</v>
      </c>
      <c r="B17" s="26" t="str">
        <f>'报价汇总表（新）排序'!B327</f>
        <v>东莞市水电建筑安装工程有限公司</v>
      </c>
      <c r="C17" s="27"/>
      <c r="D17" s="28">
        <f>'报价汇总表（新）排序'!D327</f>
        <v>1807821.61</v>
      </c>
      <c r="E17" s="29">
        <f t="shared" si="0"/>
        <v>1</v>
      </c>
      <c r="F17" s="30">
        <f t="shared" si="1"/>
        <v>100</v>
      </c>
      <c r="G17" s="31">
        <f t="shared" si="2"/>
        <v>1</v>
      </c>
      <c r="H17" s="32"/>
    </row>
    <row r="18" ht="19" customHeight="1" spans="1:8">
      <c r="A18" s="25">
        <v>11</v>
      </c>
      <c r="B18" s="26" t="str">
        <f>'报价汇总表（新）排序'!B328</f>
        <v>深圳市达立建设有限公司</v>
      </c>
      <c r="C18" s="27"/>
      <c r="D18" s="28">
        <f>'报价汇总表（新）排序'!D328</f>
        <v>1807821.61</v>
      </c>
      <c r="E18" s="29">
        <f t="shared" si="0"/>
        <v>1</v>
      </c>
      <c r="F18" s="30">
        <f t="shared" si="1"/>
        <v>100</v>
      </c>
      <c r="G18" s="31">
        <f t="shared" si="2"/>
        <v>1</v>
      </c>
      <c r="H18" s="32"/>
    </row>
    <row r="19" ht="19" customHeight="1" spans="1:8">
      <c r="A19" s="25">
        <v>12</v>
      </c>
      <c r="B19" s="26" t="str">
        <f>'报价汇总表（新）排序'!B329</f>
        <v>深圳市广富源建设工程有限公司</v>
      </c>
      <c r="C19" s="27"/>
      <c r="D19" s="28">
        <f>'报价汇总表（新）排序'!D329</f>
        <v>1807821.61</v>
      </c>
      <c r="E19" s="29">
        <f t="shared" si="0"/>
        <v>1</v>
      </c>
      <c r="F19" s="30">
        <f t="shared" si="1"/>
        <v>100</v>
      </c>
      <c r="G19" s="31">
        <f t="shared" si="2"/>
        <v>1</v>
      </c>
      <c r="H19" s="32"/>
    </row>
    <row r="20" ht="19" customHeight="1" spans="1:8">
      <c r="A20" s="25">
        <v>13</v>
      </c>
      <c r="B20" s="26" t="str">
        <f>'报价汇总表（新）排序'!B330</f>
        <v>广东晨锐建设有限公司</v>
      </c>
      <c r="C20" s="27"/>
      <c r="D20" s="28">
        <f>'报价汇总表（新）排序'!D330</f>
        <v>1807821.61</v>
      </c>
      <c r="E20" s="29">
        <f t="shared" si="0"/>
        <v>1</v>
      </c>
      <c r="F20" s="30">
        <f t="shared" si="1"/>
        <v>100</v>
      </c>
      <c r="G20" s="31">
        <f t="shared" si="2"/>
        <v>1</v>
      </c>
      <c r="H20" s="32" t="s">
        <v>64</v>
      </c>
    </row>
    <row r="21" ht="19" customHeight="1" spans="1:8">
      <c r="A21" s="25">
        <v>14</v>
      </c>
      <c r="B21" s="26" t="str">
        <f>'报价汇总表（新）排序'!B331</f>
        <v>东莞市益鼎建设工程有限公司</v>
      </c>
      <c r="C21" s="27"/>
      <c r="D21" s="28">
        <f>'报价汇总表（新）排序'!D331</f>
        <v>1807821.61</v>
      </c>
      <c r="E21" s="29">
        <f t="shared" si="0"/>
        <v>1</v>
      </c>
      <c r="F21" s="30">
        <f t="shared" si="1"/>
        <v>100</v>
      </c>
      <c r="G21" s="31">
        <f t="shared" si="2"/>
        <v>1</v>
      </c>
      <c r="H21" s="32"/>
    </row>
    <row r="22" ht="19" customHeight="1" spans="1:8">
      <c r="A22" s="25">
        <v>15</v>
      </c>
      <c r="B22" s="26" t="str">
        <f>'报价汇总表（新）排序'!B332</f>
        <v>广东金乔建设集团有限公司</v>
      </c>
      <c r="C22" s="27"/>
      <c r="D22" s="28">
        <f>'报价汇总表（新）排序'!D332</f>
        <v>1807590.8</v>
      </c>
      <c r="E22" s="29">
        <f t="shared" si="0"/>
        <v>1</v>
      </c>
      <c r="F22" s="30">
        <f t="shared" si="1"/>
        <v>99.98</v>
      </c>
      <c r="G22" s="31">
        <f t="shared" si="2"/>
        <v>15</v>
      </c>
      <c r="H22" s="32"/>
    </row>
    <row r="23" ht="19" customHeight="1" spans="1:8">
      <c r="A23" s="25">
        <v>16</v>
      </c>
      <c r="B23" s="26" t="str">
        <f>'报价汇总表（新）排序'!B333</f>
        <v>广东乐华建设工程有限公司</v>
      </c>
      <c r="C23" s="27"/>
      <c r="D23" s="28">
        <f>'报价汇总表（新）排序'!D333</f>
        <v>1807571.58</v>
      </c>
      <c r="E23" s="29">
        <f t="shared" si="0"/>
        <v>1</v>
      </c>
      <c r="F23" s="30">
        <f t="shared" si="1"/>
        <v>99.98</v>
      </c>
      <c r="G23" s="31">
        <f t="shared" si="2"/>
        <v>15</v>
      </c>
      <c r="H23" s="32"/>
    </row>
    <row r="24" ht="19" customHeight="1" spans="1:8">
      <c r="A24" s="25">
        <v>17</v>
      </c>
      <c r="B24" s="26" t="str">
        <f>'报价汇总表（新）排序'!B334</f>
        <v>广东粤创建设有限公司</v>
      </c>
      <c r="C24" s="27"/>
      <c r="D24" s="28">
        <f>'报价汇总表（新）排序'!D334</f>
        <v>1807504.33</v>
      </c>
      <c r="E24" s="29">
        <f t="shared" si="0"/>
        <v>1</v>
      </c>
      <c r="F24" s="30">
        <f t="shared" si="1"/>
        <v>99.98</v>
      </c>
      <c r="G24" s="31">
        <f t="shared" si="2"/>
        <v>15</v>
      </c>
      <c r="H24" s="32"/>
    </row>
    <row r="25" ht="19" customHeight="1" spans="1:8">
      <c r="A25" s="25">
        <v>18</v>
      </c>
      <c r="B25" s="26" t="str">
        <f>'报价汇总表（新）排序'!B335</f>
        <v>广东合盛建筑工程有限公司</v>
      </c>
      <c r="C25" s="27"/>
      <c r="D25" s="28">
        <f>'报价汇总表（新）排序'!D335</f>
        <v>1807321.74</v>
      </c>
      <c r="E25" s="29">
        <f t="shared" si="0"/>
        <v>1</v>
      </c>
      <c r="F25" s="30">
        <f t="shared" si="1"/>
        <v>99.97</v>
      </c>
      <c r="G25" s="31">
        <f t="shared" si="2"/>
        <v>18</v>
      </c>
      <c r="H25" s="32"/>
    </row>
    <row r="26" ht="19" customHeight="1" spans="1:8">
      <c r="A26" s="25">
        <v>19</v>
      </c>
      <c r="B26" s="26" t="str">
        <f>'报价汇总表（新）排序'!B336</f>
        <v>福建泰烨建设有限公司</v>
      </c>
      <c r="C26" s="27"/>
      <c r="D26" s="28">
        <f>'报价汇总表（新）排序'!D336</f>
        <v>1807302.52</v>
      </c>
      <c r="E26" s="29">
        <f t="shared" si="0"/>
        <v>1</v>
      </c>
      <c r="F26" s="30">
        <f t="shared" si="1"/>
        <v>99.97</v>
      </c>
      <c r="G26" s="31">
        <f t="shared" si="2"/>
        <v>18</v>
      </c>
      <c r="H26" s="32"/>
    </row>
    <row r="27" ht="19" customHeight="1" spans="1:8">
      <c r="A27" s="25">
        <v>20</v>
      </c>
      <c r="B27" s="26" t="str">
        <f>'报价汇总表（新）排序'!B337</f>
        <v>广东竣晨建设有限公司</v>
      </c>
      <c r="C27" s="27"/>
      <c r="D27" s="28">
        <f>'报价汇总表（新）排序'!D337</f>
        <v>1807296.64</v>
      </c>
      <c r="E27" s="29">
        <f t="shared" si="0"/>
        <v>1</v>
      </c>
      <c r="F27" s="30">
        <f t="shared" si="1"/>
        <v>99.97</v>
      </c>
      <c r="G27" s="31">
        <f t="shared" si="2"/>
        <v>18</v>
      </c>
      <c r="H27" s="32"/>
    </row>
    <row r="28" ht="19" customHeight="1" spans="1:8">
      <c r="A28" s="25">
        <v>21</v>
      </c>
      <c r="B28" s="26" t="str">
        <f>'报价汇总表（新）排序'!B338</f>
        <v>天蓝建设有限公司</v>
      </c>
      <c r="C28" s="27"/>
      <c r="D28" s="28">
        <f>'报价汇总表（新）排序'!D338</f>
        <v>1807196.83</v>
      </c>
      <c r="E28" s="29">
        <f t="shared" si="0"/>
        <v>1</v>
      </c>
      <c r="F28" s="30">
        <f t="shared" si="1"/>
        <v>99.96</v>
      </c>
      <c r="G28" s="31">
        <f t="shared" si="2"/>
        <v>21</v>
      </c>
      <c r="H28" s="32"/>
    </row>
    <row r="29" ht="19" customHeight="1" spans="1:8">
      <c r="A29" s="25">
        <v>22</v>
      </c>
      <c r="B29" s="26" t="str">
        <f>'报价汇总表（新）排序'!B339</f>
        <v>林竣建设有限公司</v>
      </c>
      <c r="C29" s="27"/>
      <c r="D29" s="28">
        <f>'报价汇总表（新）排序'!D339</f>
        <v>1807019.65</v>
      </c>
      <c r="E29" s="29">
        <f t="shared" si="0"/>
        <v>1</v>
      </c>
      <c r="F29" s="30">
        <f t="shared" si="1"/>
        <v>99.95</v>
      </c>
      <c r="G29" s="31">
        <f t="shared" si="2"/>
        <v>22</v>
      </c>
      <c r="H29" s="32"/>
    </row>
    <row r="30" ht="19" customHeight="1" spans="1:8">
      <c r="A30" s="25">
        <v>23</v>
      </c>
      <c r="B30" s="26" t="str">
        <f>'报价汇总表（新）排序'!B340</f>
        <v>中耀建设（福建）有限公司</v>
      </c>
      <c r="C30" s="27"/>
      <c r="D30" s="28">
        <f>'报价汇总表（新）排序'!D340</f>
        <v>1806898.93</v>
      </c>
      <c r="E30" s="29">
        <f t="shared" si="0"/>
        <v>1</v>
      </c>
      <c r="F30" s="30">
        <f t="shared" si="1"/>
        <v>99.94</v>
      </c>
      <c r="G30" s="31">
        <f t="shared" si="2"/>
        <v>23</v>
      </c>
      <c r="H30" s="32"/>
    </row>
    <row r="31" ht="19" customHeight="1" spans="1:8">
      <c r="A31" s="25">
        <v>24</v>
      </c>
      <c r="B31" s="26" t="str">
        <f>'报价汇总表（新）排序'!B341</f>
        <v>广东文泓建筑集团有限公司</v>
      </c>
      <c r="C31" s="27"/>
      <c r="D31" s="28">
        <f>'报价汇总表（新）排序'!D341</f>
        <v>1806879.71</v>
      </c>
      <c r="E31" s="29">
        <f t="shared" si="0"/>
        <v>1</v>
      </c>
      <c r="F31" s="30">
        <f t="shared" si="1"/>
        <v>99.94</v>
      </c>
      <c r="G31" s="31">
        <f t="shared" si="2"/>
        <v>23</v>
      </c>
      <c r="H31" s="32"/>
    </row>
    <row r="32" ht="19" customHeight="1" spans="1:8">
      <c r="A32" s="25">
        <v>25</v>
      </c>
      <c r="B32" s="26" t="str">
        <f>'报价汇总表（新）排序'!B342</f>
        <v>广州市远源建筑工程有限公司</v>
      </c>
      <c r="C32" s="27"/>
      <c r="D32" s="28">
        <f>'报价汇总表（新）排序'!D342</f>
        <v>1806601.03</v>
      </c>
      <c r="E32" s="29">
        <f t="shared" si="0"/>
        <v>1</v>
      </c>
      <c r="F32" s="30">
        <f t="shared" si="1"/>
        <v>99.93</v>
      </c>
      <c r="G32" s="31">
        <f t="shared" si="2"/>
        <v>25</v>
      </c>
      <c r="H32" s="32"/>
    </row>
    <row r="33" ht="19" customHeight="1" spans="1:8">
      <c r="A33" s="25">
        <v>26</v>
      </c>
      <c r="B33" s="26" t="str">
        <f>'报价汇总表（新）排序'!B343</f>
        <v>广东海勤建设有限公司</v>
      </c>
      <c r="C33" s="27"/>
      <c r="D33" s="28">
        <f>'报价汇总表（新）排序'!D343</f>
        <v>1806404.68</v>
      </c>
      <c r="E33" s="29">
        <f t="shared" si="0"/>
        <v>1</v>
      </c>
      <c r="F33" s="30">
        <f t="shared" si="1"/>
        <v>99.92</v>
      </c>
      <c r="G33" s="31">
        <f t="shared" si="2"/>
        <v>26</v>
      </c>
      <c r="H33" s="32"/>
    </row>
    <row r="34" ht="19" customHeight="1" spans="1:8">
      <c r="A34" s="25">
        <v>27</v>
      </c>
      <c r="B34" s="26" t="str">
        <f>'报价汇总表（新）排序'!B344</f>
        <v>湖南丰泰建设工程有限公司</v>
      </c>
      <c r="C34" s="27"/>
      <c r="D34" s="28">
        <f>'报价汇总表（新）排序'!D344</f>
        <v>1806397.69</v>
      </c>
      <c r="E34" s="29">
        <f t="shared" si="0"/>
        <v>1</v>
      </c>
      <c r="F34" s="30">
        <f t="shared" si="1"/>
        <v>99.92</v>
      </c>
      <c r="G34" s="31">
        <f t="shared" si="2"/>
        <v>26</v>
      </c>
      <c r="H34" s="32"/>
    </row>
    <row r="35" ht="19" customHeight="1" spans="1:8">
      <c r="A35" s="25">
        <v>28</v>
      </c>
      <c r="B35" s="26" t="str">
        <f>'报价汇总表（新）排序'!B345</f>
        <v>广东禹固建筑工程有限公司</v>
      </c>
      <c r="C35" s="27"/>
      <c r="D35" s="28">
        <f>'报价汇总表（新）排序'!D345</f>
        <v>1806293.55</v>
      </c>
      <c r="E35" s="29">
        <f t="shared" si="0"/>
        <v>1</v>
      </c>
      <c r="F35" s="30">
        <f t="shared" si="1"/>
        <v>99.91</v>
      </c>
      <c r="G35" s="31">
        <f t="shared" si="2"/>
        <v>28</v>
      </c>
      <c r="H35" s="32"/>
    </row>
    <row r="36" ht="19" customHeight="1" spans="1:8">
      <c r="A36" s="25">
        <v>29</v>
      </c>
      <c r="B36" s="26" t="str">
        <f>'报价汇总表（新）排序'!B346</f>
        <v>华铨建设有限公司</v>
      </c>
      <c r="C36" s="27"/>
      <c r="D36" s="28">
        <f>'报价汇总表（新）排序'!D346</f>
        <v>1805980.7</v>
      </c>
      <c r="E36" s="29">
        <f t="shared" si="0"/>
        <v>1</v>
      </c>
      <c r="F36" s="30">
        <f t="shared" si="1"/>
        <v>99.89</v>
      </c>
      <c r="G36" s="31">
        <f t="shared" si="2"/>
        <v>29</v>
      </c>
      <c r="H36" s="32"/>
    </row>
    <row r="37" ht="19" customHeight="1" spans="1:8">
      <c r="A37" s="25">
        <v>30</v>
      </c>
      <c r="B37" s="26" t="str">
        <f>'报价汇总表（新）排序'!B347</f>
        <v>深圳市鹏洁市政工程有限公司</v>
      </c>
      <c r="C37" s="27"/>
      <c r="D37" s="28">
        <f>'报价汇总表（新）排序'!D347</f>
        <v>1805980.7</v>
      </c>
      <c r="E37" s="29">
        <f t="shared" si="0"/>
        <v>1</v>
      </c>
      <c r="F37" s="30">
        <f t="shared" si="1"/>
        <v>99.89</v>
      </c>
      <c r="G37" s="31">
        <f t="shared" si="2"/>
        <v>29</v>
      </c>
      <c r="H37" s="32"/>
    </row>
    <row r="38" ht="19" customHeight="1" spans="1:8">
      <c r="A38" s="25">
        <v>31</v>
      </c>
      <c r="B38" s="26" t="str">
        <f>'报价汇总表（新）排序'!B348</f>
        <v>广东汇诚建设工程有限公司</v>
      </c>
      <c r="C38" s="27"/>
      <c r="D38" s="28">
        <f>'报价汇总表（新）排序'!D348</f>
        <v>1805980.7</v>
      </c>
      <c r="E38" s="29">
        <f t="shared" si="0"/>
        <v>1</v>
      </c>
      <c r="F38" s="30">
        <f t="shared" si="1"/>
        <v>99.89</v>
      </c>
      <c r="G38" s="31">
        <f t="shared" si="2"/>
        <v>29</v>
      </c>
      <c r="H38" s="32"/>
    </row>
    <row r="39" ht="19" customHeight="1" spans="1:8">
      <c r="A39" s="25">
        <v>32</v>
      </c>
      <c r="B39" s="26" t="str">
        <f>'报价汇总表（新）排序'!B349</f>
        <v>广东雅园建设有限公司</v>
      </c>
      <c r="C39" s="27"/>
      <c r="D39" s="28">
        <f>'报价汇总表（新）排序'!D349</f>
        <v>1805980.7</v>
      </c>
      <c r="E39" s="29">
        <f t="shared" si="0"/>
        <v>1</v>
      </c>
      <c r="F39" s="30">
        <f t="shared" si="1"/>
        <v>99.89</v>
      </c>
      <c r="G39" s="31">
        <f t="shared" si="2"/>
        <v>29</v>
      </c>
      <c r="H39" s="32"/>
    </row>
    <row r="40" ht="19" customHeight="1" spans="1:8">
      <c r="A40" s="25">
        <v>33</v>
      </c>
      <c r="B40" s="26" t="str">
        <f>'报价汇总表（新）排序'!B350</f>
        <v>深圳市世广厦建筑工程有限公司</v>
      </c>
      <c r="C40" s="27"/>
      <c r="D40" s="28">
        <f>'报价汇总表（新）排序'!D350</f>
        <v>1805980.7</v>
      </c>
      <c r="E40" s="29">
        <f t="shared" si="0"/>
        <v>1</v>
      </c>
      <c r="F40" s="30">
        <f t="shared" si="1"/>
        <v>99.89</v>
      </c>
      <c r="G40" s="31">
        <f t="shared" si="2"/>
        <v>29</v>
      </c>
      <c r="H40" s="32"/>
    </row>
    <row r="41" ht="19" customHeight="1" spans="1:8">
      <c r="A41" s="25">
        <v>34</v>
      </c>
      <c r="B41" s="26" t="str">
        <f>'报价汇总表（新）排序'!B351</f>
        <v>安徽方瑞建设工程有限公司</v>
      </c>
      <c r="C41" s="27"/>
      <c r="D41" s="28">
        <f>'报价汇总表（新）排序'!D351</f>
        <v>1805980.7</v>
      </c>
      <c r="E41" s="29">
        <f t="shared" si="0"/>
        <v>1</v>
      </c>
      <c r="F41" s="30">
        <f t="shared" si="1"/>
        <v>99.89</v>
      </c>
      <c r="G41" s="31">
        <f t="shared" si="2"/>
        <v>29</v>
      </c>
      <c r="H41" s="32"/>
    </row>
    <row r="42" ht="19" customHeight="1" spans="1:8">
      <c r="A42" s="25">
        <v>35</v>
      </c>
      <c r="B42" s="26" t="str">
        <f>'报价汇总表（新）排序'!B352</f>
        <v>深圳市润泰建设工程有限公司</v>
      </c>
      <c r="C42" s="27"/>
      <c r="D42" s="28">
        <f>'报价汇总表（新）排序'!D352</f>
        <v>1805980.7</v>
      </c>
      <c r="E42" s="29">
        <f t="shared" si="0"/>
        <v>1</v>
      </c>
      <c r="F42" s="30">
        <f t="shared" si="1"/>
        <v>99.89</v>
      </c>
      <c r="G42" s="31">
        <f t="shared" si="2"/>
        <v>29</v>
      </c>
      <c r="H42" s="32"/>
    </row>
    <row r="43" ht="19" customHeight="1" spans="1:8">
      <c r="A43" s="25">
        <v>36</v>
      </c>
      <c r="B43" s="26" t="str">
        <f>'报价汇总表（新）排序'!B353</f>
        <v>深圳市宏运达建筑工程有限公司</v>
      </c>
      <c r="C43" s="27"/>
      <c r="D43" s="28">
        <f>'报价汇总表（新）排序'!D353</f>
        <v>1805980.7</v>
      </c>
      <c r="E43" s="29">
        <f t="shared" si="0"/>
        <v>1</v>
      </c>
      <c r="F43" s="30">
        <f t="shared" si="1"/>
        <v>99.89</v>
      </c>
      <c r="G43" s="31">
        <f t="shared" si="2"/>
        <v>29</v>
      </c>
      <c r="H43" s="32"/>
    </row>
    <row r="44" ht="19" customHeight="1" spans="1:8">
      <c r="A44" s="25">
        <v>37</v>
      </c>
      <c r="B44" s="26" t="str">
        <f>'报价汇总表（新）排序'!B354</f>
        <v>深圳市广晋建设有限公司</v>
      </c>
      <c r="C44" s="27"/>
      <c r="D44" s="28">
        <f>'报价汇总表（新）排序'!D354</f>
        <v>1805980.7</v>
      </c>
      <c r="E44" s="29">
        <f t="shared" si="0"/>
        <v>1</v>
      </c>
      <c r="F44" s="30">
        <f t="shared" si="1"/>
        <v>99.89</v>
      </c>
      <c r="G44" s="31">
        <f t="shared" si="2"/>
        <v>29</v>
      </c>
      <c r="H44" s="32"/>
    </row>
    <row r="45" ht="19" customHeight="1" spans="1:8">
      <c r="A45" s="25">
        <v>38</v>
      </c>
      <c r="B45" s="26" t="str">
        <f>'报价汇总表（新）排序'!B355</f>
        <v>广东明晔建设工程有限公司</v>
      </c>
      <c r="C45" s="27"/>
      <c r="D45" s="28">
        <f>'报价汇总表（新）排序'!D355</f>
        <v>1805980.7</v>
      </c>
      <c r="E45" s="29">
        <f t="shared" si="0"/>
        <v>1</v>
      </c>
      <c r="F45" s="30">
        <f t="shared" si="1"/>
        <v>99.89</v>
      </c>
      <c r="G45" s="31">
        <f t="shared" si="2"/>
        <v>29</v>
      </c>
      <c r="H45" s="32"/>
    </row>
    <row r="46" ht="19" customHeight="1" spans="1:8">
      <c r="A46" s="25">
        <v>39</v>
      </c>
      <c r="B46" s="26" t="str">
        <f>'报价汇总表（新）排序'!B356</f>
        <v>安徽环旭科技有限公司</v>
      </c>
      <c r="C46" s="27"/>
      <c r="D46" s="28">
        <f>'报价汇总表（新）排序'!D356</f>
        <v>1805980.7</v>
      </c>
      <c r="E46" s="29">
        <f t="shared" si="0"/>
        <v>1</v>
      </c>
      <c r="F46" s="30">
        <f t="shared" si="1"/>
        <v>99.89</v>
      </c>
      <c r="G46" s="31">
        <f t="shared" si="2"/>
        <v>29</v>
      </c>
      <c r="H46" s="32"/>
    </row>
    <row r="47" ht="19" customHeight="1" spans="1:8">
      <c r="A47" s="25">
        <v>40</v>
      </c>
      <c r="B47" s="26" t="str">
        <f>'报价汇总表（新）排序'!B357</f>
        <v>广东高翔建设有限公司</v>
      </c>
      <c r="C47" s="27"/>
      <c r="D47" s="28">
        <f>'报价汇总表（新）排序'!D357</f>
        <v>1805980.7</v>
      </c>
      <c r="E47" s="29">
        <f t="shared" si="0"/>
        <v>1</v>
      </c>
      <c r="F47" s="30">
        <f t="shared" si="1"/>
        <v>99.89</v>
      </c>
      <c r="G47" s="31">
        <f t="shared" si="2"/>
        <v>29</v>
      </c>
      <c r="H47" s="32"/>
    </row>
    <row r="48" ht="19" customHeight="1" spans="1:8">
      <c r="A48" s="25">
        <v>41</v>
      </c>
      <c r="B48" s="26" t="str">
        <f>'报价汇总表（新）排序'!B358</f>
        <v>中巨(广东)建设有限公司</v>
      </c>
      <c r="C48" s="27"/>
      <c r="D48" s="28">
        <f>'报价汇总表（新）排序'!D358</f>
        <v>1805980.26</v>
      </c>
      <c r="E48" s="29">
        <f t="shared" si="0"/>
        <v>1</v>
      </c>
      <c r="F48" s="30">
        <f t="shared" si="1"/>
        <v>99.89</v>
      </c>
      <c r="G48" s="31">
        <f t="shared" si="2"/>
        <v>29</v>
      </c>
      <c r="H48" s="32"/>
    </row>
    <row r="49" ht="19" customHeight="1" spans="1:8">
      <c r="A49" s="25">
        <v>42</v>
      </c>
      <c r="B49" s="26" t="str">
        <f>'报价汇总表（新）排序'!B359</f>
        <v>安徽如路建设工程有限公司</v>
      </c>
      <c r="C49" s="27"/>
      <c r="D49" s="28">
        <f>'报价汇总表（新）排序'!D359</f>
        <v>1805678.53</v>
      </c>
      <c r="E49" s="29">
        <f t="shared" si="0"/>
        <v>1</v>
      </c>
      <c r="F49" s="30">
        <f t="shared" si="1"/>
        <v>99.88</v>
      </c>
      <c r="G49" s="31">
        <f t="shared" si="2"/>
        <v>42</v>
      </c>
      <c r="H49" s="32"/>
    </row>
    <row r="50" ht="19" customHeight="1" spans="1:8">
      <c r="A50" s="25">
        <v>43</v>
      </c>
      <c r="B50" s="26" t="str">
        <f>'报价汇总表（新）排序'!B360</f>
        <v>广东兴吉建设工程有限公司</v>
      </c>
      <c r="C50" s="27"/>
      <c r="D50" s="28">
        <f>'报价汇总表（新）排序'!D360</f>
        <v>1805640.72</v>
      </c>
      <c r="E50" s="29">
        <f t="shared" si="0"/>
        <v>1</v>
      </c>
      <c r="F50" s="30">
        <f t="shared" si="1"/>
        <v>99.87</v>
      </c>
      <c r="G50" s="31">
        <f t="shared" si="2"/>
        <v>43</v>
      </c>
      <c r="H50" s="32"/>
    </row>
    <row r="51" ht="19" customHeight="1" spans="1:8">
      <c r="A51" s="25">
        <v>44</v>
      </c>
      <c r="B51" s="26" t="str">
        <f>'报价汇总表（新）排序'!B361</f>
        <v>广东祥瀚建设工程有限公司</v>
      </c>
      <c r="C51" s="27"/>
      <c r="D51" s="28">
        <f>'报价汇总表（新）排序'!D361</f>
        <v>1805630.5</v>
      </c>
      <c r="E51" s="29">
        <f t="shared" si="0"/>
        <v>1</v>
      </c>
      <c r="F51" s="30">
        <f t="shared" si="1"/>
        <v>99.87</v>
      </c>
      <c r="G51" s="31">
        <f t="shared" si="2"/>
        <v>43</v>
      </c>
      <c r="H51" s="32"/>
    </row>
    <row r="52" ht="19" customHeight="1" spans="1:8">
      <c r="A52" s="25">
        <v>45</v>
      </c>
      <c r="B52" s="26" t="str">
        <f>'报价汇总表（新）排序'!B362</f>
        <v>东莞市新鸿达装饰工程有限公司</v>
      </c>
      <c r="C52" s="27"/>
      <c r="D52" s="28">
        <f>'报价汇总表（新）排序'!D362</f>
        <v>1805361.44</v>
      </c>
      <c r="E52" s="29">
        <f t="shared" si="0"/>
        <v>1</v>
      </c>
      <c r="F52" s="30">
        <f t="shared" si="1"/>
        <v>99.86</v>
      </c>
      <c r="G52" s="31">
        <f t="shared" si="2"/>
        <v>45</v>
      </c>
      <c r="H52" s="32"/>
    </row>
    <row r="53" ht="19" customHeight="1" spans="1:8">
      <c r="A53" s="25">
        <v>46</v>
      </c>
      <c r="B53" s="26" t="str">
        <f>'报价汇总表（新）排序'!B363</f>
        <v>安徽朝侠建筑工程有限公司</v>
      </c>
      <c r="C53" s="27"/>
      <c r="D53" s="28">
        <f>'报价汇总表（新）排序'!D363</f>
        <v>1805190.74</v>
      </c>
      <c r="E53" s="29">
        <f t="shared" si="0"/>
        <v>1</v>
      </c>
      <c r="F53" s="30">
        <f t="shared" si="1"/>
        <v>99.85</v>
      </c>
      <c r="G53" s="31">
        <f t="shared" si="2"/>
        <v>46</v>
      </c>
      <c r="H53" s="32"/>
    </row>
    <row r="54" ht="19" customHeight="1" spans="1:8">
      <c r="A54" s="25">
        <v>47</v>
      </c>
      <c r="B54" s="26" t="str">
        <f>'报价汇总表（新）排序'!B364</f>
        <v>中闽大洋建设集团有限公司</v>
      </c>
      <c r="C54" s="27"/>
      <c r="D54" s="28">
        <f>'报价汇总表（新）排序'!D364</f>
        <v>1805143.74</v>
      </c>
      <c r="E54" s="29">
        <f t="shared" si="0"/>
        <v>1</v>
      </c>
      <c r="F54" s="30">
        <f t="shared" si="1"/>
        <v>99.85</v>
      </c>
      <c r="G54" s="31">
        <f t="shared" si="2"/>
        <v>46</v>
      </c>
      <c r="H54" s="32"/>
    </row>
    <row r="55" ht="19" customHeight="1" spans="1:8">
      <c r="A55" s="25">
        <v>48</v>
      </c>
      <c r="B55" s="26" t="str">
        <f>'报价汇总表（新）排序'!B365</f>
        <v>深圳市泓创智造建设科技集团有限公司</v>
      </c>
      <c r="C55" s="27"/>
      <c r="D55" s="28">
        <f>'报价汇总表（新）排序'!D365</f>
        <v>1805063.56</v>
      </c>
      <c r="E55" s="29">
        <f t="shared" si="0"/>
        <v>1</v>
      </c>
      <c r="F55" s="30">
        <f t="shared" si="1"/>
        <v>99.84</v>
      </c>
      <c r="G55" s="31">
        <f t="shared" si="2"/>
        <v>48</v>
      </c>
      <c r="H55" s="32"/>
    </row>
    <row r="56" ht="19" customHeight="1" spans="1:8">
      <c r="A56" s="25">
        <v>49</v>
      </c>
      <c r="B56" s="26" t="str">
        <f>'报价汇总表（新）排序'!B366</f>
        <v>广东万昌建设工程有限公司</v>
      </c>
      <c r="C56" s="27"/>
      <c r="D56" s="28">
        <f>'报价汇总表（新）排序'!D366</f>
        <v>1805015.5</v>
      </c>
      <c r="E56" s="29">
        <f t="shared" si="0"/>
        <v>1</v>
      </c>
      <c r="F56" s="30">
        <f t="shared" si="1"/>
        <v>99.84</v>
      </c>
      <c r="G56" s="31">
        <f t="shared" si="2"/>
        <v>48</v>
      </c>
      <c r="H56" s="32"/>
    </row>
    <row r="57" ht="19" customHeight="1" spans="1:8">
      <c r="A57" s="25">
        <v>50</v>
      </c>
      <c r="B57" s="26" t="str">
        <f>'报价汇总表（新）排序'!B367</f>
        <v>广东碧磊建筑工程有限公司</v>
      </c>
      <c r="C57" s="27"/>
      <c r="D57" s="28">
        <f>'报价汇总表（新）排序'!D367</f>
        <v>1804931.75</v>
      </c>
      <c r="E57" s="29">
        <f t="shared" si="0"/>
        <v>1</v>
      </c>
      <c r="F57" s="30">
        <f t="shared" si="1"/>
        <v>99.84</v>
      </c>
      <c r="G57" s="31">
        <f t="shared" si="2"/>
        <v>48</v>
      </c>
      <c r="H57" s="32"/>
    </row>
    <row r="58" ht="19" customHeight="1" spans="1:8">
      <c r="A58" s="25">
        <v>51</v>
      </c>
      <c r="B58" s="26" t="str">
        <f>'报价汇总表（新）排序'!B368</f>
        <v>广东天恒工程有限公司</v>
      </c>
      <c r="C58" s="27"/>
      <c r="D58" s="28">
        <f>'报价汇总表（新）排序'!D368</f>
        <v>1804756.06</v>
      </c>
      <c r="E58" s="29">
        <f t="shared" si="0"/>
        <v>1</v>
      </c>
      <c r="F58" s="30">
        <f t="shared" si="1"/>
        <v>99.83</v>
      </c>
      <c r="G58" s="31">
        <f t="shared" si="2"/>
        <v>51</v>
      </c>
      <c r="H58" s="32"/>
    </row>
    <row r="59" ht="19" customHeight="1" spans="1:8">
      <c r="A59" s="25">
        <v>52</v>
      </c>
      <c r="B59" s="26" t="str">
        <f>'报价汇总表（新）排序'!B369</f>
        <v>广东金雨德建设工程有限公司</v>
      </c>
      <c r="C59" s="27"/>
      <c r="D59" s="28">
        <f>'报价汇总表（新）排序'!D369</f>
        <v>1804548.88</v>
      </c>
      <c r="E59" s="29">
        <f t="shared" si="0"/>
        <v>1</v>
      </c>
      <c r="F59" s="30">
        <f t="shared" si="1"/>
        <v>99.81</v>
      </c>
      <c r="G59" s="31">
        <f t="shared" si="2"/>
        <v>52</v>
      </c>
      <c r="H59" s="32"/>
    </row>
    <row r="60" ht="19" customHeight="1" spans="1:8">
      <c r="A60" s="25">
        <v>53</v>
      </c>
      <c r="B60" s="26" t="str">
        <f>'报价汇总表（新）排序'!B370</f>
        <v>昊航建工集团有限公司</v>
      </c>
      <c r="C60" s="27"/>
      <c r="D60" s="28">
        <f>'报价汇总表（新）排序'!D370</f>
        <v>1804448.56</v>
      </c>
      <c r="E60" s="29">
        <f t="shared" si="0"/>
        <v>1</v>
      </c>
      <c r="F60" s="30">
        <f t="shared" si="1"/>
        <v>99.81</v>
      </c>
      <c r="G60" s="31">
        <f t="shared" si="2"/>
        <v>52</v>
      </c>
      <c r="H60" s="32"/>
    </row>
    <row r="61" ht="19" customHeight="1" spans="1:8">
      <c r="A61" s="25">
        <v>54</v>
      </c>
      <c r="B61" s="26" t="str">
        <f>'报价汇总表（新）排序'!B371</f>
        <v>广东光亮建设工程有限公司</v>
      </c>
      <c r="C61" s="27"/>
      <c r="D61" s="28">
        <f>'报价汇总表（新）排序'!D371</f>
        <v>1804443</v>
      </c>
      <c r="E61" s="29">
        <f t="shared" si="0"/>
        <v>1</v>
      </c>
      <c r="F61" s="30">
        <f t="shared" si="1"/>
        <v>99.81</v>
      </c>
      <c r="G61" s="31">
        <f t="shared" si="2"/>
        <v>52</v>
      </c>
      <c r="H61" s="32"/>
    </row>
    <row r="62" ht="19" customHeight="1" spans="1:8">
      <c r="A62" s="25">
        <v>55</v>
      </c>
      <c r="B62" s="26" t="str">
        <f>'报价汇总表（新）排序'!B372</f>
        <v>广东鑫筑建设工程有限公司</v>
      </c>
      <c r="C62" s="27"/>
      <c r="D62" s="28">
        <f>'报价汇总表（新）排序'!D372</f>
        <v>1804378.31</v>
      </c>
      <c r="E62" s="29">
        <f t="shared" si="0"/>
        <v>1</v>
      </c>
      <c r="F62" s="30">
        <f t="shared" si="1"/>
        <v>99.8</v>
      </c>
      <c r="G62" s="31">
        <f t="shared" si="2"/>
        <v>55</v>
      </c>
      <c r="H62" s="32"/>
    </row>
    <row r="63" ht="19" customHeight="1" spans="1:8">
      <c r="A63" s="25">
        <v>56</v>
      </c>
      <c r="B63" s="26" t="str">
        <f>'报价汇总表（新）排序'!B373</f>
        <v>广东捷乐建筑工程有限公司</v>
      </c>
      <c r="C63" s="27"/>
      <c r="D63" s="28">
        <f>'报价汇总表（新）排序'!D373</f>
        <v>1804229.46</v>
      </c>
      <c r="E63" s="29">
        <f t="shared" si="0"/>
        <v>1</v>
      </c>
      <c r="F63" s="30">
        <f t="shared" si="1"/>
        <v>99.8</v>
      </c>
      <c r="G63" s="31">
        <f t="shared" si="2"/>
        <v>55</v>
      </c>
      <c r="H63" s="32"/>
    </row>
    <row r="64" ht="19" customHeight="1" spans="1:8">
      <c r="A64" s="25">
        <v>57</v>
      </c>
      <c r="B64" s="26" t="str">
        <f>'报价汇总表（新）排序'!B374</f>
        <v>广东上谷建设工程有限公司</v>
      </c>
      <c r="C64" s="27"/>
      <c r="D64" s="28">
        <f>'报价汇总表（新）排序'!D374</f>
        <v>1804215.09</v>
      </c>
      <c r="E64" s="29">
        <f t="shared" si="0"/>
        <v>1</v>
      </c>
      <c r="F64" s="30">
        <f t="shared" si="1"/>
        <v>99.8</v>
      </c>
      <c r="G64" s="31">
        <f t="shared" si="2"/>
        <v>55</v>
      </c>
      <c r="H64" s="32"/>
    </row>
    <row r="65" ht="19" customHeight="1" spans="1:8">
      <c r="A65" s="25">
        <v>58</v>
      </c>
      <c r="B65" s="26" t="str">
        <f>'报价汇总表（新）排序'!B375</f>
        <v>广东东照建设有限公司</v>
      </c>
      <c r="C65" s="27"/>
      <c r="D65" s="28">
        <f>'报价汇总表（新）排序'!D375</f>
        <v>1804209.46</v>
      </c>
      <c r="E65" s="29">
        <f t="shared" si="0"/>
        <v>1</v>
      </c>
      <c r="F65" s="30">
        <f t="shared" si="1"/>
        <v>99.8</v>
      </c>
      <c r="G65" s="31">
        <f t="shared" si="2"/>
        <v>55</v>
      </c>
      <c r="H65" s="32"/>
    </row>
    <row r="66" ht="19" customHeight="1" spans="1:8">
      <c r="A66" s="25">
        <v>59</v>
      </c>
      <c r="B66" s="26" t="str">
        <f>'报价汇总表（新）排序'!B376</f>
        <v>广东广茂建设工程有限公司</v>
      </c>
      <c r="C66" s="27"/>
      <c r="D66" s="28">
        <f>'报价汇总表（新）排序'!D376</f>
        <v>1804205.16</v>
      </c>
      <c r="E66" s="29">
        <f t="shared" si="0"/>
        <v>1</v>
      </c>
      <c r="F66" s="30">
        <f t="shared" si="1"/>
        <v>99.79</v>
      </c>
      <c r="G66" s="31">
        <f t="shared" si="2"/>
        <v>59</v>
      </c>
      <c r="H66" s="32"/>
    </row>
    <row r="67" ht="19" customHeight="1" spans="1:8">
      <c r="A67" s="25">
        <v>60</v>
      </c>
      <c r="B67" s="26" t="str">
        <f>'报价汇总表（新）排序'!B377</f>
        <v>广东尚洋建设有限公司</v>
      </c>
      <c r="C67" s="27"/>
      <c r="D67" s="28">
        <f>'报价汇总表（新）排序'!D377</f>
        <v>1804202.61</v>
      </c>
      <c r="E67" s="29">
        <f t="shared" si="0"/>
        <v>1</v>
      </c>
      <c r="F67" s="30">
        <f t="shared" si="1"/>
        <v>99.79</v>
      </c>
      <c r="G67" s="31">
        <f t="shared" si="2"/>
        <v>59</v>
      </c>
      <c r="H67" s="32"/>
    </row>
    <row r="68" spans="1:8">
      <c r="A68" s="25">
        <v>61</v>
      </c>
      <c r="B68" s="26" t="str">
        <f>'报价汇总表（新）排序'!B378</f>
        <v>广州弘兴德建设工程有限公司</v>
      </c>
      <c r="C68" s="27"/>
      <c r="D68" s="28">
        <f>'报价汇总表（新）排序'!D378</f>
        <v>1804138.8</v>
      </c>
      <c r="E68" s="29">
        <f t="shared" si="0"/>
        <v>1</v>
      </c>
      <c r="F68" s="30">
        <f t="shared" si="1"/>
        <v>99.79</v>
      </c>
      <c r="G68" s="31">
        <f t="shared" si="2"/>
        <v>59</v>
      </c>
      <c r="H68" s="32"/>
    </row>
    <row r="69" spans="1:8">
      <c r="A69" s="25">
        <v>62</v>
      </c>
      <c r="B69" s="26" t="str">
        <f>'报价汇总表（新）排序'!B379</f>
        <v>深圳市盛亮建设工程有限公司</v>
      </c>
      <c r="C69" s="27"/>
      <c r="D69" s="28">
        <f>'报价汇总表（新）排序'!D379</f>
        <v>1804138.79</v>
      </c>
      <c r="E69" s="29">
        <f t="shared" si="0"/>
        <v>1</v>
      </c>
      <c r="F69" s="30">
        <f t="shared" si="1"/>
        <v>99.79</v>
      </c>
      <c r="G69" s="31">
        <f t="shared" si="2"/>
        <v>59</v>
      </c>
      <c r="H69" s="32"/>
    </row>
    <row r="70" spans="1:8">
      <c r="A70" s="25">
        <v>63</v>
      </c>
      <c r="B70" s="26" t="str">
        <f>'报价汇总表（新）排序'!B380</f>
        <v>广东九鹰建设有限公司</v>
      </c>
      <c r="C70" s="27"/>
      <c r="D70" s="28">
        <f>'报价汇总表（新）排序'!D380</f>
        <v>1804138.79</v>
      </c>
      <c r="E70" s="29">
        <f t="shared" si="0"/>
        <v>1</v>
      </c>
      <c r="F70" s="30">
        <f t="shared" si="1"/>
        <v>99.79</v>
      </c>
      <c r="G70" s="31">
        <f t="shared" si="2"/>
        <v>59</v>
      </c>
      <c r="H70" s="32"/>
    </row>
    <row r="71" spans="1:8">
      <c r="A71" s="25">
        <v>64</v>
      </c>
      <c r="B71" s="26" t="str">
        <f>'报价汇总表（新）排序'!B381</f>
        <v>东莞市鼎尚建设工程有限公司</v>
      </c>
      <c r="C71" s="27"/>
      <c r="D71" s="28">
        <f>'报价汇总表（新）排序'!D381</f>
        <v>1804138.79</v>
      </c>
      <c r="E71" s="29">
        <f t="shared" si="0"/>
        <v>1</v>
      </c>
      <c r="F71" s="30">
        <f t="shared" si="1"/>
        <v>99.79</v>
      </c>
      <c r="G71" s="31">
        <f t="shared" si="2"/>
        <v>59</v>
      </c>
      <c r="H71" s="32"/>
    </row>
    <row r="72" spans="1:8">
      <c r="A72" s="25">
        <v>65</v>
      </c>
      <c r="B72" s="26" t="str">
        <f>'报价汇总表（新）排序'!B382</f>
        <v>深圳创昇建设实业有限公司</v>
      </c>
      <c r="C72" s="27"/>
      <c r="D72" s="28">
        <f>'报价汇总表（新）排序'!D382</f>
        <v>1804138.79</v>
      </c>
      <c r="E72" s="29">
        <f t="shared" si="0"/>
        <v>1</v>
      </c>
      <c r="F72" s="30">
        <f t="shared" si="1"/>
        <v>99.79</v>
      </c>
      <c r="G72" s="31">
        <f t="shared" si="2"/>
        <v>59</v>
      </c>
      <c r="H72" s="32"/>
    </row>
    <row r="73" spans="1:8">
      <c r="A73" s="25">
        <v>66</v>
      </c>
      <c r="B73" s="26" t="str">
        <f>'报价汇总表（新）排序'!B383</f>
        <v>广东众班建设有限公司</v>
      </c>
      <c r="C73" s="27"/>
      <c r="D73" s="28">
        <f>'报价汇总表（新）排序'!D383</f>
        <v>1804138.79</v>
      </c>
      <c r="E73" s="29">
        <f t="shared" ref="E73:E136" si="3">IF(D73&gt;$G$5,$G$6*3,$G$6)</f>
        <v>1</v>
      </c>
      <c r="F73" s="30">
        <f t="shared" ref="F73:F136" si="4">ROUND(100-ABS(D73-$G$5)*100/$G$5*E73,2)</f>
        <v>99.79</v>
      </c>
      <c r="G73" s="31">
        <f t="shared" ref="G73:G136" si="5">RANK(F73,$F$8:$F$366,0)</f>
        <v>59</v>
      </c>
      <c r="H73" s="32"/>
    </row>
    <row r="74" spans="1:8">
      <c r="A74" s="25">
        <v>67</v>
      </c>
      <c r="B74" s="26" t="str">
        <f>'报价汇总表（新）排序'!B384</f>
        <v>广东嘉宸建筑有限公司</v>
      </c>
      <c r="C74" s="27"/>
      <c r="D74" s="28">
        <f>'报价汇总表（新）排序'!D384</f>
        <v>1804138.79</v>
      </c>
      <c r="E74" s="29">
        <f t="shared" si="3"/>
        <v>1</v>
      </c>
      <c r="F74" s="30">
        <f t="shared" si="4"/>
        <v>99.79</v>
      </c>
      <c r="G74" s="31">
        <f t="shared" si="5"/>
        <v>59</v>
      </c>
      <c r="H74" s="32"/>
    </row>
    <row r="75" spans="1:8">
      <c r="A75" s="25">
        <v>68</v>
      </c>
      <c r="B75" s="26" t="str">
        <f>'报价汇总表（新）排序'!B385</f>
        <v>深圳市晋安建设工程有限公司</v>
      </c>
      <c r="C75" s="27"/>
      <c r="D75" s="28">
        <f>'报价汇总表（新）排序'!D385</f>
        <v>1804138.79</v>
      </c>
      <c r="E75" s="29">
        <f t="shared" si="3"/>
        <v>1</v>
      </c>
      <c r="F75" s="30">
        <f t="shared" si="4"/>
        <v>99.79</v>
      </c>
      <c r="G75" s="31">
        <f t="shared" si="5"/>
        <v>59</v>
      </c>
      <c r="H75" s="32"/>
    </row>
    <row r="76" spans="1:8">
      <c r="A76" s="25">
        <v>69</v>
      </c>
      <c r="B76" s="26" t="str">
        <f>'报价汇总表（新）排序'!B386</f>
        <v>鸿茂建设集团有限公司</v>
      </c>
      <c r="C76" s="27"/>
      <c r="D76" s="28">
        <f>'报价汇总表（新）排序'!D386</f>
        <v>1804138.79</v>
      </c>
      <c r="E76" s="29">
        <f t="shared" si="3"/>
        <v>1</v>
      </c>
      <c r="F76" s="30">
        <f t="shared" si="4"/>
        <v>99.79</v>
      </c>
      <c r="G76" s="31">
        <f t="shared" si="5"/>
        <v>59</v>
      </c>
      <c r="H76" s="32"/>
    </row>
    <row r="77" spans="1:8">
      <c r="A77" s="25">
        <v>70</v>
      </c>
      <c r="B77" s="26" t="str">
        <f>'报价汇总表（新）排序'!B387</f>
        <v>深圳市名胜建设有限公司</v>
      </c>
      <c r="C77" s="27"/>
      <c r="D77" s="28">
        <f>'报价汇总表（新）排序'!D387</f>
        <v>1804138.79</v>
      </c>
      <c r="E77" s="29">
        <f t="shared" si="3"/>
        <v>1</v>
      </c>
      <c r="F77" s="30">
        <f t="shared" si="4"/>
        <v>99.79</v>
      </c>
      <c r="G77" s="31">
        <f t="shared" si="5"/>
        <v>59</v>
      </c>
      <c r="H77" s="32"/>
    </row>
    <row r="78" spans="1:8">
      <c r="A78" s="25">
        <v>71</v>
      </c>
      <c r="B78" s="26" t="str">
        <f>'报价汇总表（新）排序'!B388</f>
        <v>河源市五方建设工程有限公司</v>
      </c>
      <c r="C78" s="27"/>
      <c r="D78" s="28">
        <f>'报价汇总表（新）排序'!D388</f>
        <v>1804138.79</v>
      </c>
      <c r="E78" s="29">
        <f t="shared" si="3"/>
        <v>1</v>
      </c>
      <c r="F78" s="30">
        <f t="shared" si="4"/>
        <v>99.79</v>
      </c>
      <c r="G78" s="31">
        <f t="shared" si="5"/>
        <v>59</v>
      </c>
      <c r="H78" s="32"/>
    </row>
    <row r="79" spans="1:8">
      <c r="A79" s="25">
        <v>72</v>
      </c>
      <c r="B79" s="26" t="str">
        <f>'报价汇总表（新）排序'!B389</f>
        <v>深圳市中深集信建设有限公司</v>
      </c>
      <c r="C79" s="27"/>
      <c r="D79" s="28">
        <f>'报价汇总表（新）排序'!D389</f>
        <v>1804138.79</v>
      </c>
      <c r="E79" s="29">
        <f t="shared" si="3"/>
        <v>1</v>
      </c>
      <c r="F79" s="30">
        <f t="shared" si="4"/>
        <v>99.79</v>
      </c>
      <c r="G79" s="31">
        <f t="shared" si="5"/>
        <v>59</v>
      </c>
      <c r="H79" s="32"/>
    </row>
    <row r="80" spans="1:8">
      <c r="A80" s="25">
        <v>73</v>
      </c>
      <c r="B80" s="26" t="str">
        <f>'报价汇总表（新）排序'!B390</f>
        <v>深圳市榕大建设工程有限公司</v>
      </c>
      <c r="C80" s="27"/>
      <c r="D80" s="28">
        <f>'报价汇总表（新）排序'!D390</f>
        <v>1804138.79</v>
      </c>
      <c r="E80" s="29">
        <f t="shared" si="3"/>
        <v>1</v>
      </c>
      <c r="F80" s="30">
        <f t="shared" si="4"/>
        <v>99.79</v>
      </c>
      <c r="G80" s="31">
        <f t="shared" si="5"/>
        <v>59</v>
      </c>
      <c r="H80" s="32"/>
    </row>
    <row r="81" spans="1:8">
      <c r="A81" s="25">
        <v>74</v>
      </c>
      <c r="B81" s="26" t="str">
        <f>'报价汇总表（新）排序'!B391</f>
        <v>广东基宏建设工程有限公司</v>
      </c>
      <c r="C81" s="27"/>
      <c r="D81" s="28">
        <f>'报价汇总表（新）排序'!D391</f>
        <v>1804111.11</v>
      </c>
      <c r="E81" s="29">
        <f t="shared" si="3"/>
        <v>1</v>
      </c>
      <c r="F81" s="30">
        <f t="shared" si="4"/>
        <v>99.79</v>
      </c>
      <c r="G81" s="31">
        <f t="shared" si="5"/>
        <v>59</v>
      </c>
      <c r="H81" s="32"/>
    </row>
    <row r="82" spans="1:8">
      <c r="A82" s="25">
        <v>75</v>
      </c>
      <c r="B82" s="26" t="str">
        <f>'报价汇总表（新）排序'!B392</f>
        <v>广东领军建筑工程有限公司</v>
      </c>
      <c r="C82" s="27"/>
      <c r="D82" s="28">
        <f>'报价汇总表（新）排序'!D392</f>
        <v>1803854.81</v>
      </c>
      <c r="E82" s="29">
        <f t="shared" si="3"/>
        <v>1</v>
      </c>
      <c r="F82" s="30">
        <f t="shared" si="4"/>
        <v>99.78</v>
      </c>
      <c r="G82" s="31">
        <f t="shared" si="5"/>
        <v>75</v>
      </c>
      <c r="H82" s="32"/>
    </row>
    <row r="83" spans="1:8">
      <c r="A83" s="25">
        <v>76</v>
      </c>
      <c r="B83" s="26" t="str">
        <f>'报价汇总表（新）排序'!B393</f>
        <v>东莞市诚信建筑工程有限公司</v>
      </c>
      <c r="C83" s="27"/>
      <c r="D83" s="28">
        <f>'报价汇总表（新）排序'!D393</f>
        <v>1803602.94</v>
      </c>
      <c r="E83" s="29">
        <f t="shared" si="3"/>
        <v>1</v>
      </c>
      <c r="F83" s="30">
        <f t="shared" si="4"/>
        <v>99.76</v>
      </c>
      <c r="G83" s="31">
        <f t="shared" si="5"/>
        <v>76</v>
      </c>
      <c r="H83" s="32"/>
    </row>
    <row r="84" spans="1:8">
      <c r="A84" s="25">
        <v>77</v>
      </c>
      <c r="B84" s="26" t="str">
        <f>'报价汇总表（新）排序'!B394</f>
        <v>深圳市卓航装饰工程有限公司</v>
      </c>
      <c r="C84" s="27"/>
      <c r="D84" s="28">
        <f>'报价汇总表（新）排序'!D394</f>
        <v>1803545.28</v>
      </c>
      <c r="E84" s="29">
        <f t="shared" si="3"/>
        <v>1</v>
      </c>
      <c r="F84" s="30">
        <f t="shared" si="4"/>
        <v>99.76</v>
      </c>
      <c r="G84" s="31">
        <f t="shared" si="5"/>
        <v>76</v>
      </c>
      <c r="H84" s="32"/>
    </row>
    <row r="85" spans="1:8">
      <c r="A85" s="25">
        <v>78</v>
      </c>
      <c r="B85" s="26" t="str">
        <f>'报价汇总表（新）排序'!B395</f>
        <v>广东华盛源建设有限公司</v>
      </c>
      <c r="C85" s="27"/>
      <c r="D85" s="28">
        <f>'报价汇总表（新）排序'!D395</f>
        <v>1803458.83</v>
      </c>
      <c r="E85" s="29">
        <f t="shared" si="3"/>
        <v>1</v>
      </c>
      <c r="F85" s="30">
        <f t="shared" si="4"/>
        <v>99.75</v>
      </c>
      <c r="G85" s="31">
        <f t="shared" si="5"/>
        <v>78</v>
      </c>
      <c r="H85" s="32"/>
    </row>
    <row r="86" spans="1:8">
      <c r="A86" s="25">
        <v>79</v>
      </c>
      <c r="B86" s="26" t="str">
        <f>'报价汇总表（新）排序'!B396</f>
        <v>深圳市粤城建设工程有限公司</v>
      </c>
      <c r="C86" s="27"/>
      <c r="D86" s="28">
        <f>'报价汇总表（新）排序'!D396</f>
        <v>1803360.83</v>
      </c>
      <c r="E86" s="29">
        <f t="shared" si="3"/>
        <v>1</v>
      </c>
      <c r="F86" s="30">
        <f t="shared" si="4"/>
        <v>99.75</v>
      </c>
      <c r="G86" s="31">
        <f t="shared" si="5"/>
        <v>78</v>
      </c>
      <c r="H86" s="32"/>
    </row>
    <row r="87" spans="1:8">
      <c r="A87" s="25">
        <v>80</v>
      </c>
      <c r="B87" s="26" t="str">
        <f>'报价汇总表（新）排序'!B397</f>
        <v>广东万塔建设工程有限公司</v>
      </c>
      <c r="C87" s="27"/>
      <c r="D87" s="28">
        <f>'报价汇总表（新）排序'!D397</f>
        <v>1803218.57</v>
      </c>
      <c r="E87" s="29">
        <f t="shared" si="3"/>
        <v>1</v>
      </c>
      <c r="F87" s="30">
        <f t="shared" si="4"/>
        <v>99.74</v>
      </c>
      <c r="G87" s="31">
        <f t="shared" si="5"/>
        <v>80</v>
      </c>
      <c r="H87" s="32"/>
    </row>
    <row r="88" spans="1:8">
      <c r="A88" s="25">
        <v>81</v>
      </c>
      <c r="B88" s="26" t="str">
        <f>'报价汇总表（新）排序'!B398</f>
        <v>厦门安能建设有限公司</v>
      </c>
      <c r="C88" s="27"/>
      <c r="D88" s="28">
        <f>'报价汇总表（新）排序'!D398</f>
        <v>1802997.55</v>
      </c>
      <c r="E88" s="29">
        <f t="shared" si="3"/>
        <v>1</v>
      </c>
      <c r="F88" s="30">
        <f t="shared" si="4"/>
        <v>99.73</v>
      </c>
      <c r="G88" s="31">
        <f t="shared" si="5"/>
        <v>81</v>
      </c>
      <c r="H88" s="32"/>
    </row>
    <row r="89" spans="1:8">
      <c r="A89" s="25">
        <v>82</v>
      </c>
      <c r="B89" s="26" t="str">
        <f>'报价汇总表（新）排序'!B399</f>
        <v>广东灿佳建设工程有限公司</v>
      </c>
      <c r="C89" s="27"/>
      <c r="D89" s="28">
        <f>'报价汇总表（新）排序'!D399</f>
        <v>1802920.67</v>
      </c>
      <c r="E89" s="29">
        <f t="shared" si="3"/>
        <v>1</v>
      </c>
      <c r="F89" s="30">
        <f t="shared" si="4"/>
        <v>99.72</v>
      </c>
      <c r="G89" s="31">
        <f t="shared" si="5"/>
        <v>82</v>
      </c>
      <c r="H89" s="32"/>
    </row>
    <row r="90" spans="1:8">
      <c r="A90" s="25">
        <v>83</v>
      </c>
      <c r="B90" s="26" t="str">
        <f>'报价汇总表（新）排序'!B400</f>
        <v>广东荣潮拓展建设有限公司</v>
      </c>
      <c r="C90" s="27"/>
      <c r="D90" s="28">
        <f>'报价汇总表（新）排序'!D400</f>
        <v>1802565.87</v>
      </c>
      <c r="E90" s="29">
        <f t="shared" si="3"/>
        <v>1</v>
      </c>
      <c r="F90" s="30">
        <f t="shared" si="4"/>
        <v>99.7</v>
      </c>
      <c r="G90" s="31">
        <f t="shared" si="5"/>
        <v>83</v>
      </c>
      <c r="H90" s="32"/>
    </row>
    <row r="91" spans="1:8">
      <c r="A91" s="25">
        <v>84</v>
      </c>
      <c r="B91" s="26" t="str">
        <f>'报价汇总表（新）排序'!B401</f>
        <v>四川创瑞佳建设工程有限公司</v>
      </c>
      <c r="C91" s="27"/>
      <c r="D91" s="28">
        <f>'报价汇总表（新）排序'!D401</f>
        <v>1802500.84</v>
      </c>
      <c r="E91" s="29">
        <f t="shared" si="3"/>
        <v>1</v>
      </c>
      <c r="F91" s="30">
        <f t="shared" si="4"/>
        <v>99.7</v>
      </c>
      <c r="G91" s="31">
        <f t="shared" si="5"/>
        <v>83</v>
      </c>
      <c r="H91" s="32"/>
    </row>
    <row r="92" spans="1:8">
      <c r="A92" s="25">
        <v>85</v>
      </c>
      <c r="B92" s="26" t="str">
        <f>'报价汇总表（新）排序'!B402</f>
        <v>深圳市众基建设发展有限公司</v>
      </c>
      <c r="C92" s="27"/>
      <c r="D92" s="28">
        <f>'报价汇总表（新）排序'!D402</f>
        <v>1802420.99</v>
      </c>
      <c r="E92" s="29">
        <f t="shared" si="3"/>
        <v>1</v>
      </c>
      <c r="F92" s="30">
        <f t="shared" si="4"/>
        <v>99.7</v>
      </c>
      <c r="G92" s="31">
        <f t="shared" si="5"/>
        <v>83</v>
      </c>
      <c r="H92" s="32"/>
    </row>
    <row r="93" spans="1:8">
      <c r="A93" s="25">
        <v>86</v>
      </c>
      <c r="B93" s="26" t="str">
        <f>'报价汇总表（新）排序'!B403</f>
        <v>湖南省直建筑安装工程有限公司</v>
      </c>
      <c r="C93" s="27"/>
      <c r="D93" s="28">
        <f>'报价汇总表（新）排序'!D403</f>
        <v>1802409.88</v>
      </c>
      <c r="E93" s="29">
        <f t="shared" si="3"/>
        <v>1</v>
      </c>
      <c r="F93" s="30">
        <f t="shared" si="4"/>
        <v>99.7</v>
      </c>
      <c r="G93" s="31">
        <f t="shared" si="5"/>
        <v>83</v>
      </c>
      <c r="H93" s="32"/>
    </row>
    <row r="94" spans="1:8">
      <c r="A94" s="25">
        <v>87</v>
      </c>
      <c r="B94" s="26" t="str">
        <f>'报价汇总表（新）排序'!B404</f>
        <v>广东弘元建设工程有限公司</v>
      </c>
      <c r="C94" s="27"/>
      <c r="D94" s="28">
        <f>'报价汇总表（新）排序'!D404</f>
        <v>1802366.88</v>
      </c>
      <c r="E94" s="29">
        <f t="shared" si="3"/>
        <v>1</v>
      </c>
      <c r="F94" s="30">
        <f t="shared" si="4"/>
        <v>99.69</v>
      </c>
      <c r="G94" s="31">
        <f t="shared" si="5"/>
        <v>87</v>
      </c>
      <c r="H94" s="32"/>
    </row>
    <row r="95" spans="1:8">
      <c r="A95" s="25">
        <v>88</v>
      </c>
      <c r="B95" s="26" t="str">
        <f>'报价汇总表（新）排序'!B405</f>
        <v>福建万豪骏汇建设工程有限公司</v>
      </c>
      <c r="C95" s="27"/>
      <c r="D95" s="28">
        <f>'报价汇总表（新）排序'!D405</f>
        <v>1802297.89</v>
      </c>
      <c r="E95" s="29">
        <f t="shared" si="3"/>
        <v>1</v>
      </c>
      <c r="F95" s="30">
        <f t="shared" si="4"/>
        <v>99.69</v>
      </c>
      <c r="G95" s="31">
        <f t="shared" si="5"/>
        <v>87</v>
      </c>
      <c r="H95" s="32"/>
    </row>
    <row r="96" spans="1:8">
      <c r="A96" s="25">
        <v>89</v>
      </c>
      <c r="B96" s="26" t="str">
        <f>'报价汇总表（新）排序'!B406</f>
        <v>广东五州建设工程有限公司</v>
      </c>
      <c r="C96" s="27"/>
      <c r="D96" s="28">
        <f>'报价汇总表（新）排序'!D406</f>
        <v>1802297.89</v>
      </c>
      <c r="E96" s="29">
        <f t="shared" si="3"/>
        <v>1</v>
      </c>
      <c r="F96" s="30">
        <f t="shared" si="4"/>
        <v>99.69</v>
      </c>
      <c r="G96" s="31">
        <f t="shared" si="5"/>
        <v>87</v>
      </c>
      <c r="H96" s="32"/>
    </row>
    <row r="97" spans="1:8">
      <c r="A97" s="25">
        <v>90</v>
      </c>
      <c r="B97" s="26" t="str">
        <f>'报价汇总表（新）排序'!B407</f>
        <v>中山市兴建建设有限公司</v>
      </c>
      <c r="C97" s="27"/>
      <c r="D97" s="28">
        <f>'报价汇总表（新）排序'!D407</f>
        <v>1802297.89</v>
      </c>
      <c r="E97" s="29">
        <f t="shared" si="3"/>
        <v>1</v>
      </c>
      <c r="F97" s="30">
        <f t="shared" si="4"/>
        <v>99.69</v>
      </c>
      <c r="G97" s="31">
        <f t="shared" si="5"/>
        <v>87</v>
      </c>
      <c r="H97" s="32"/>
    </row>
    <row r="98" spans="1:8">
      <c r="A98" s="25">
        <v>91</v>
      </c>
      <c r="B98" s="26" t="str">
        <f>'报价汇总表（新）排序'!B408</f>
        <v>广东烽煌建设工程有限公司</v>
      </c>
      <c r="C98" s="27"/>
      <c r="D98" s="28">
        <f>'报价汇总表（新）排序'!D408</f>
        <v>1802297.89</v>
      </c>
      <c r="E98" s="29">
        <f t="shared" si="3"/>
        <v>1</v>
      </c>
      <c r="F98" s="30">
        <f t="shared" si="4"/>
        <v>99.69</v>
      </c>
      <c r="G98" s="31">
        <f t="shared" si="5"/>
        <v>87</v>
      </c>
      <c r="H98" s="32"/>
    </row>
    <row r="99" spans="1:8">
      <c r="A99" s="25">
        <v>92</v>
      </c>
      <c r="B99" s="26" t="str">
        <f>'报价汇总表（新）排序'!B409</f>
        <v>鑫海建工集团有限公司</v>
      </c>
      <c r="C99" s="27"/>
      <c r="D99" s="28">
        <f>'报价汇总表（新）排序'!D409</f>
        <v>1802297.89</v>
      </c>
      <c r="E99" s="29">
        <f t="shared" si="3"/>
        <v>1</v>
      </c>
      <c r="F99" s="30">
        <f t="shared" si="4"/>
        <v>99.69</v>
      </c>
      <c r="G99" s="31">
        <f t="shared" si="5"/>
        <v>87</v>
      </c>
      <c r="H99" s="32"/>
    </row>
    <row r="100" spans="1:8">
      <c r="A100" s="25">
        <v>93</v>
      </c>
      <c r="B100" s="26" t="str">
        <f>'报价汇总表（新）排序'!B410</f>
        <v>深圳市中景盛建筑工程有限公司</v>
      </c>
      <c r="C100" s="27"/>
      <c r="D100" s="28">
        <f>'报价汇总表（新）排序'!D410</f>
        <v>1802297.89</v>
      </c>
      <c r="E100" s="29">
        <f t="shared" si="3"/>
        <v>1</v>
      </c>
      <c r="F100" s="30">
        <f t="shared" si="4"/>
        <v>99.69</v>
      </c>
      <c r="G100" s="31">
        <f t="shared" si="5"/>
        <v>87</v>
      </c>
      <c r="H100" s="32"/>
    </row>
    <row r="101" spans="1:8">
      <c r="A101" s="25">
        <v>94</v>
      </c>
      <c r="B101" s="26" t="str">
        <f>'报价汇总表（新）排序'!B411</f>
        <v>深圳市华星建设工程有限公司</v>
      </c>
      <c r="C101" s="27"/>
      <c r="D101" s="28">
        <f>'报价汇总表（新）排序'!D411</f>
        <v>1802297.89</v>
      </c>
      <c r="E101" s="29">
        <f t="shared" si="3"/>
        <v>1</v>
      </c>
      <c r="F101" s="30">
        <f t="shared" si="4"/>
        <v>99.69</v>
      </c>
      <c r="G101" s="31">
        <f t="shared" si="5"/>
        <v>87</v>
      </c>
      <c r="H101" s="32"/>
    </row>
    <row r="102" spans="1:8">
      <c r="A102" s="25">
        <v>95</v>
      </c>
      <c r="B102" s="26" t="str">
        <f>'报价汇总表（新）排序'!B412</f>
        <v>中佳(广东)发展有限公司</v>
      </c>
      <c r="C102" s="27"/>
      <c r="D102" s="28">
        <f>'报价汇总表（新）排序'!D412</f>
        <v>1802297.89</v>
      </c>
      <c r="E102" s="29">
        <f t="shared" si="3"/>
        <v>1</v>
      </c>
      <c r="F102" s="30">
        <f t="shared" si="4"/>
        <v>99.69</v>
      </c>
      <c r="G102" s="31">
        <f t="shared" si="5"/>
        <v>87</v>
      </c>
      <c r="H102" s="32"/>
    </row>
    <row r="103" spans="1:8">
      <c r="A103" s="25">
        <v>96</v>
      </c>
      <c r="B103" s="26" t="str">
        <f>'报价汇总表（新）排序'!B413</f>
        <v>广东众盛建设工程有限公司</v>
      </c>
      <c r="C103" s="27"/>
      <c r="D103" s="28">
        <f>'报价汇总表（新）排序'!D413</f>
        <v>1802297.89</v>
      </c>
      <c r="E103" s="29">
        <f t="shared" si="3"/>
        <v>1</v>
      </c>
      <c r="F103" s="30">
        <f t="shared" si="4"/>
        <v>99.69</v>
      </c>
      <c r="G103" s="31">
        <f t="shared" si="5"/>
        <v>87</v>
      </c>
      <c r="H103" s="32"/>
    </row>
    <row r="104" spans="1:8">
      <c r="A104" s="25">
        <v>97</v>
      </c>
      <c r="B104" s="26" t="str">
        <f>'报价汇总表（新）排序'!B414</f>
        <v>深圳市启粤建筑工程有限公司</v>
      </c>
      <c r="C104" s="27"/>
      <c r="D104" s="28">
        <f>'报价汇总表（新）排序'!D414</f>
        <v>1802297.89</v>
      </c>
      <c r="E104" s="29">
        <f t="shared" si="3"/>
        <v>1</v>
      </c>
      <c r="F104" s="30">
        <f t="shared" si="4"/>
        <v>99.69</v>
      </c>
      <c r="G104" s="31">
        <f t="shared" si="5"/>
        <v>87</v>
      </c>
      <c r="H104" s="32"/>
    </row>
    <row r="105" spans="1:8">
      <c r="A105" s="25">
        <v>98</v>
      </c>
      <c r="B105" s="26" t="str">
        <f>'报价汇总表（新）排序'!B415</f>
        <v>阳江市恩泰建筑工程有限公司</v>
      </c>
      <c r="C105" s="27"/>
      <c r="D105" s="28">
        <f>'报价汇总表（新）排序'!D415</f>
        <v>1802292.22</v>
      </c>
      <c r="E105" s="29">
        <f t="shared" si="3"/>
        <v>1</v>
      </c>
      <c r="F105" s="30">
        <f t="shared" si="4"/>
        <v>99.69</v>
      </c>
      <c r="G105" s="31">
        <f t="shared" si="5"/>
        <v>87</v>
      </c>
      <c r="H105" s="32"/>
    </row>
    <row r="106" spans="1:8">
      <c r="A106" s="25">
        <v>99</v>
      </c>
      <c r="B106" s="26" t="str">
        <f>'报价汇总表（新）排序'!B416</f>
        <v>广东丰伟建设有限公司</v>
      </c>
      <c r="C106" s="27"/>
      <c r="D106" s="28">
        <f>'报价汇总表（新）排序'!D416</f>
        <v>1802094.42</v>
      </c>
      <c r="E106" s="29">
        <f t="shared" si="3"/>
        <v>1</v>
      </c>
      <c r="F106" s="30">
        <f t="shared" si="4"/>
        <v>99.68</v>
      </c>
      <c r="G106" s="31">
        <f t="shared" si="5"/>
        <v>99</v>
      </c>
      <c r="H106" s="32"/>
    </row>
    <row r="107" spans="1:8">
      <c r="A107" s="25">
        <v>100</v>
      </c>
      <c r="B107" s="26" t="str">
        <f>'报价汇总表（新）排序'!B417</f>
        <v>广东腾荣建筑工程有限公司</v>
      </c>
      <c r="C107" s="27"/>
      <c r="D107" s="28">
        <f>'报价汇总表（新）排序'!D417</f>
        <v>1802036.61</v>
      </c>
      <c r="E107" s="29">
        <f t="shared" si="3"/>
        <v>1</v>
      </c>
      <c r="F107" s="30">
        <f t="shared" si="4"/>
        <v>99.68</v>
      </c>
      <c r="G107" s="31">
        <f t="shared" si="5"/>
        <v>99</v>
      </c>
      <c r="H107" s="32"/>
    </row>
    <row r="108" spans="1:8">
      <c r="A108" s="25">
        <v>101</v>
      </c>
      <c r="B108" s="26" t="str">
        <f>'报价汇总表（新）排序'!B418</f>
        <v>深圳楚晖建设工程有限公司</v>
      </c>
      <c r="C108" s="27"/>
      <c r="D108" s="28">
        <f>'报价汇总表（新）排序'!D418</f>
        <v>1801681.07</v>
      </c>
      <c r="E108" s="29">
        <f t="shared" si="3"/>
        <v>1</v>
      </c>
      <c r="F108" s="30">
        <f t="shared" si="4"/>
        <v>99.66</v>
      </c>
      <c r="G108" s="31">
        <f t="shared" si="5"/>
        <v>101</v>
      </c>
      <c r="H108" s="32"/>
    </row>
    <row r="109" spans="1:8">
      <c r="A109" s="25">
        <v>102</v>
      </c>
      <c r="B109" s="26" t="str">
        <f>'报价汇总表（新）排序'!B419</f>
        <v>深圳金广源建设有限公司</v>
      </c>
      <c r="C109" s="27"/>
      <c r="D109" s="28">
        <f>'报价汇总表（新）排序'!D419</f>
        <v>1801630.19</v>
      </c>
      <c r="E109" s="29">
        <f t="shared" si="3"/>
        <v>1</v>
      </c>
      <c r="F109" s="30">
        <f t="shared" si="4"/>
        <v>99.65</v>
      </c>
      <c r="G109" s="31">
        <f t="shared" si="5"/>
        <v>102</v>
      </c>
      <c r="H109" s="32"/>
    </row>
    <row r="110" spans="1:8">
      <c r="A110" s="25">
        <v>103</v>
      </c>
      <c r="B110" s="26" t="str">
        <f>'报价汇总表（新）排序'!B420</f>
        <v>深圳市佳泰业建设有限公司</v>
      </c>
      <c r="C110" s="27"/>
      <c r="D110" s="28">
        <f>'报价汇总表（新）排序'!D420</f>
        <v>1801532.92</v>
      </c>
      <c r="E110" s="29">
        <f t="shared" si="3"/>
        <v>1</v>
      </c>
      <c r="F110" s="30">
        <f t="shared" si="4"/>
        <v>99.65</v>
      </c>
      <c r="G110" s="31">
        <f t="shared" si="5"/>
        <v>102</v>
      </c>
      <c r="H110" s="32"/>
    </row>
    <row r="111" spans="1:8">
      <c r="A111" s="25">
        <v>104</v>
      </c>
      <c r="B111" s="26" t="str">
        <f>'报价汇总表（新）排序'!B421</f>
        <v>深圳市忠德市政工程有限公司</v>
      </c>
      <c r="C111" s="27"/>
      <c r="D111" s="28">
        <f>'报价汇总表（新）排序'!D421</f>
        <v>1801431.23</v>
      </c>
      <c r="E111" s="29">
        <f t="shared" si="3"/>
        <v>1</v>
      </c>
      <c r="F111" s="30">
        <f t="shared" si="4"/>
        <v>99.64</v>
      </c>
      <c r="G111" s="31">
        <f t="shared" si="5"/>
        <v>104</v>
      </c>
      <c r="H111" s="32"/>
    </row>
    <row r="112" spans="1:8">
      <c r="A112" s="25">
        <v>105</v>
      </c>
      <c r="B112" s="26" t="str">
        <f>'报价汇总表（新）排序'!B422</f>
        <v>联旺工程建设有限公司</v>
      </c>
      <c r="C112" s="27"/>
      <c r="D112" s="28">
        <f>'报价汇总表（新）排序'!D422</f>
        <v>1801373.58</v>
      </c>
      <c r="E112" s="29">
        <f t="shared" si="3"/>
        <v>1</v>
      </c>
      <c r="F112" s="30">
        <f t="shared" si="4"/>
        <v>99.64</v>
      </c>
      <c r="G112" s="31">
        <f t="shared" si="5"/>
        <v>104</v>
      </c>
      <c r="H112" s="32"/>
    </row>
    <row r="113" spans="1:8">
      <c r="A113" s="25">
        <v>106</v>
      </c>
      <c r="B113" s="26" t="str">
        <f>'报价汇总表（新）排序'!B423</f>
        <v>众盛（广东）建设有限公司</v>
      </c>
      <c r="C113" s="27"/>
      <c r="D113" s="28">
        <f>'报价汇总表（新）排序'!D423</f>
        <v>1801304.94</v>
      </c>
      <c r="E113" s="29">
        <f t="shared" si="3"/>
        <v>1</v>
      </c>
      <c r="F113" s="30">
        <f t="shared" si="4"/>
        <v>99.63</v>
      </c>
      <c r="G113" s="31">
        <f t="shared" si="5"/>
        <v>106</v>
      </c>
      <c r="H113" s="32"/>
    </row>
    <row r="114" spans="1:8">
      <c r="A114" s="25">
        <v>107</v>
      </c>
      <c r="B114" s="26" t="str">
        <f>'报价汇总表（新）排序'!B424</f>
        <v>广东骏业建设有限公司</v>
      </c>
      <c r="C114" s="27"/>
      <c r="D114" s="28">
        <f>'报价汇总表（新）排序'!D424</f>
        <v>1801279.4</v>
      </c>
      <c r="E114" s="29">
        <f t="shared" si="3"/>
        <v>1</v>
      </c>
      <c r="F114" s="30">
        <f t="shared" si="4"/>
        <v>99.63</v>
      </c>
      <c r="G114" s="31">
        <f t="shared" si="5"/>
        <v>106</v>
      </c>
      <c r="H114" s="32"/>
    </row>
    <row r="115" spans="1:8">
      <c r="A115" s="25">
        <v>108</v>
      </c>
      <c r="B115" s="26" t="str">
        <f>'报价汇总表（新）排序'!B425</f>
        <v>中路隧（贵安新区）建设有限公司</v>
      </c>
      <c r="C115" s="27"/>
      <c r="D115" s="28">
        <f>'报价汇总表（新）排序'!D425</f>
        <v>1801277.94</v>
      </c>
      <c r="E115" s="29">
        <f t="shared" si="3"/>
        <v>1</v>
      </c>
      <c r="F115" s="30">
        <f t="shared" si="4"/>
        <v>99.63</v>
      </c>
      <c r="G115" s="31">
        <f t="shared" si="5"/>
        <v>106</v>
      </c>
      <c r="H115" s="32"/>
    </row>
    <row r="116" spans="1:8">
      <c r="A116" s="25">
        <v>109</v>
      </c>
      <c r="B116" s="26" t="str">
        <f>'报价汇总表（新）排序'!B426</f>
        <v>深圳坤宏建设有限公司</v>
      </c>
      <c r="C116" s="27"/>
      <c r="D116" s="28">
        <f>'报价汇总表（新）排序'!D426</f>
        <v>1801095.88</v>
      </c>
      <c r="E116" s="29">
        <f t="shared" si="3"/>
        <v>1</v>
      </c>
      <c r="F116" s="30">
        <f t="shared" si="4"/>
        <v>99.62</v>
      </c>
      <c r="G116" s="31">
        <f t="shared" si="5"/>
        <v>109</v>
      </c>
      <c r="H116" s="32"/>
    </row>
    <row r="117" spans="1:8">
      <c r="A117" s="25">
        <v>110</v>
      </c>
      <c r="B117" s="26" t="str">
        <f>'报价汇总表（新）排序'!B427</f>
        <v>广东百景生态建设有限公司</v>
      </c>
      <c r="C117" s="27"/>
      <c r="D117" s="28">
        <f>'报价汇总表（新）排序'!D427</f>
        <v>1800796.07</v>
      </c>
      <c r="E117" s="29">
        <f t="shared" si="3"/>
        <v>1</v>
      </c>
      <c r="F117" s="30">
        <f t="shared" si="4"/>
        <v>99.61</v>
      </c>
      <c r="G117" s="31">
        <f t="shared" si="5"/>
        <v>110</v>
      </c>
      <c r="H117" s="32"/>
    </row>
    <row r="118" spans="1:8">
      <c r="A118" s="25">
        <v>111</v>
      </c>
      <c r="B118" s="26" t="str">
        <f>'报价汇总表（新）排序'!B428</f>
        <v>广东广煜建设工程有限公司</v>
      </c>
      <c r="C118" s="27"/>
      <c r="D118" s="28">
        <f>'报价汇总表（新）排序'!D428</f>
        <v>1800768.18</v>
      </c>
      <c r="E118" s="29">
        <f t="shared" si="3"/>
        <v>1</v>
      </c>
      <c r="F118" s="30">
        <f t="shared" si="4"/>
        <v>99.6</v>
      </c>
      <c r="G118" s="31">
        <f t="shared" si="5"/>
        <v>111</v>
      </c>
      <c r="H118" s="32"/>
    </row>
    <row r="119" spans="1:8">
      <c r="A119" s="25">
        <v>112</v>
      </c>
      <c r="B119" s="26" t="str">
        <f>'报价汇总表（新）排序'!B429</f>
        <v>广东恒源建设集团有限公司</v>
      </c>
      <c r="C119" s="27"/>
      <c r="D119" s="28">
        <f>'报价汇总表（新）排序'!D429</f>
        <v>1800460.68</v>
      </c>
      <c r="E119" s="29">
        <f t="shared" si="3"/>
        <v>1</v>
      </c>
      <c r="F119" s="30">
        <f t="shared" si="4"/>
        <v>99.59</v>
      </c>
      <c r="G119" s="31">
        <f t="shared" si="5"/>
        <v>112</v>
      </c>
      <c r="H119" s="32"/>
    </row>
    <row r="120" spans="1:8">
      <c r="A120" s="25">
        <v>113</v>
      </c>
      <c r="B120" s="26" t="str">
        <f>'报价汇总表（新）排序'!B430</f>
        <v>广东腾程建设工程有限公司</v>
      </c>
      <c r="C120" s="27"/>
      <c r="D120" s="28">
        <f>'报价汇总表（新）排序'!D430</f>
        <v>1800460.68</v>
      </c>
      <c r="E120" s="29">
        <f t="shared" si="3"/>
        <v>1</v>
      </c>
      <c r="F120" s="30">
        <f t="shared" si="4"/>
        <v>99.59</v>
      </c>
      <c r="G120" s="31">
        <f t="shared" si="5"/>
        <v>112</v>
      </c>
      <c r="H120" s="32"/>
    </row>
    <row r="121" spans="1:8">
      <c r="A121" s="25">
        <v>114</v>
      </c>
      <c r="B121" s="26" t="str">
        <f>'报价汇总表（新）排序'!B431</f>
        <v>广东晨煜建设有限公司</v>
      </c>
      <c r="C121" s="27"/>
      <c r="D121" s="28">
        <f>'报价汇总表（新）排序'!D431</f>
        <v>1800456.98</v>
      </c>
      <c r="E121" s="29">
        <f t="shared" si="3"/>
        <v>1</v>
      </c>
      <c r="F121" s="30">
        <f t="shared" si="4"/>
        <v>99.59</v>
      </c>
      <c r="G121" s="31">
        <f t="shared" si="5"/>
        <v>112</v>
      </c>
      <c r="H121" s="32"/>
    </row>
    <row r="122" spans="1:8">
      <c r="A122" s="25">
        <v>115</v>
      </c>
      <c r="B122" s="26" t="str">
        <f>'报价汇总表（新）排序'!B432</f>
        <v>深圳市中弘建设工程有限公司</v>
      </c>
      <c r="C122" s="27"/>
      <c r="D122" s="28">
        <f>'报价汇总表（新）排序'!D432</f>
        <v>1800456.98</v>
      </c>
      <c r="E122" s="29">
        <f t="shared" si="3"/>
        <v>1</v>
      </c>
      <c r="F122" s="30">
        <f t="shared" si="4"/>
        <v>99.59</v>
      </c>
      <c r="G122" s="31">
        <f t="shared" si="5"/>
        <v>112</v>
      </c>
      <c r="H122" s="32"/>
    </row>
    <row r="123" spans="1:8">
      <c r="A123" s="25">
        <v>116</v>
      </c>
      <c r="B123" s="26" t="str">
        <f>'报价汇总表（新）排序'!B433</f>
        <v>深圳市国豪建设工程有限公司</v>
      </c>
      <c r="C123" s="27"/>
      <c r="D123" s="28">
        <f>'报价汇总表（新）排序'!D433</f>
        <v>1800456.98</v>
      </c>
      <c r="E123" s="29">
        <f t="shared" si="3"/>
        <v>1</v>
      </c>
      <c r="F123" s="30">
        <f t="shared" si="4"/>
        <v>99.59</v>
      </c>
      <c r="G123" s="31">
        <f t="shared" si="5"/>
        <v>112</v>
      </c>
      <c r="H123" s="32"/>
    </row>
    <row r="124" spans="1:8">
      <c r="A124" s="25">
        <v>117</v>
      </c>
      <c r="B124" s="26" t="str">
        <f>'报价汇总表（新）排序'!B434</f>
        <v>陕西中庚建设集团有限公司</v>
      </c>
      <c r="C124" s="27"/>
      <c r="D124" s="28">
        <f>'报价汇总表（新）排序'!D434</f>
        <v>1800456.98</v>
      </c>
      <c r="E124" s="29">
        <f t="shared" si="3"/>
        <v>1</v>
      </c>
      <c r="F124" s="30">
        <f t="shared" si="4"/>
        <v>99.59</v>
      </c>
      <c r="G124" s="31">
        <f t="shared" si="5"/>
        <v>112</v>
      </c>
      <c r="H124" s="32"/>
    </row>
    <row r="125" spans="1:8">
      <c r="A125" s="25">
        <v>118</v>
      </c>
      <c r="B125" s="26" t="str">
        <f>'报价汇总表（新）排序'!B435</f>
        <v>中山市进捷建设工程有限公司</v>
      </c>
      <c r="C125" s="27"/>
      <c r="D125" s="28">
        <f>'报价汇总表（新）排序'!D435</f>
        <v>1800456.98</v>
      </c>
      <c r="E125" s="29">
        <f t="shared" si="3"/>
        <v>1</v>
      </c>
      <c r="F125" s="30">
        <f t="shared" si="4"/>
        <v>99.59</v>
      </c>
      <c r="G125" s="31">
        <f t="shared" si="5"/>
        <v>112</v>
      </c>
      <c r="H125" s="32"/>
    </row>
    <row r="126" spans="1:8">
      <c r="A126" s="25">
        <v>119</v>
      </c>
      <c r="B126" s="26" t="str">
        <f>'报价汇总表（新）排序'!B436</f>
        <v>广东凌泷建设工程有限公司</v>
      </c>
      <c r="C126" s="27"/>
      <c r="D126" s="28">
        <f>'报价汇总表（新）排序'!D436</f>
        <v>1800456.98</v>
      </c>
      <c r="E126" s="29">
        <f t="shared" si="3"/>
        <v>1</v>
      </c>
      <c r="F126" s="30">
        <f t="shared" si="4"/>
        <v>99.59</v>
      </c>
      <c r="G126" s="31">
        <f t="shared" si="5"/>
        <v>112</v>
      </c>
      <c r="H126" s="32"/>
    </row>
    <row r="127" spans="1:8">
      <c r="A127" s="25">
        <v>120</v>
      </c>
      <c r="B127" s="26" t="str">
        <f>'报价汇总表（新）排序'!B437</f>
        <v>深圳兴泉建设有限公司</v>
      </c>
      <c r="C127" s="27"/>
      <c r="D127" s="28">
        <f>'报价汇总表（新）排序'!D437</f>
        <v>1800456.98</v>
      </c>
      <c r="E127" s="29">
        <f t="shared" si="3"/>
        <v>1</v>
      </c>
      <c r="F127" s="30">
        <f t="shared" si="4"/>
        <v>99.59</v>
      </c>
      <c r="G127" s="31">
        <f t="shared" si="5"/>
        <v>112</v>
      </c>
      <c r="H127" s="32"/>
    </row>
    <row r="128" spans="1:8">
      <c r="A128" s="25">
        <v>121</v>
      </c>
      <c r="B128" s="26" t="str">
        <f>'报价汇总表（新）排序'!B438</f>
        <v>广东善筑建设工程有限公司</v>
      </c>
      <c r="C128" s="27"/>
      <c r="D128" s="28">
        <f>'报价汇总表（新）排序'!D438</f>
        <v>1800456.98</v>
      </c>
      <c r="E128" s="29">
        <f t="shared" si="3"/>
        <v>1</v>
      </c>
      <c r="F128" s="30">
        <f t="shared" si="4"/>
        <v>99.59</v>
      </c>
      <c r="G128" s="31">
        <f t="shared" si="5"/>
        <v>112</v>
      </c>
      <c r="H128" s="32"/>
    </row>
    <row r="129" spans="1:8">
      <c r="A129" s="25">
        <v>122</v>
      </c>
      <c r="B129" s="26" t="str">
        <f>'报价汇总表（新）排序'!B439</f>
        <v>广东亨晟建设有限公司</v>
      </c>
      <c r="C129" s="27"/>
      <c r="D129" s="28">
        <f>'报价汇总表（新）排序'!D439</f>
        <v>1800456.98</v>
      </c>
      <c r="E129" s="29">
        <f t="shared" si="3"/>
        <v>1</v>
      </c>
      <c r="F129" s="30">
        <f t="shared" si="4"/>
        <v>99.59</v>
      </c>
      <c r="G129" s="31">
        <f t="shared" si="5"/>
        <v>112</v>
      </c>
      <c r="H129" s="32"/>
    </row>
    <row r="130" spans="1:8">
      <c r="A130" s="25">
        <v>123</v>
      </c>
      <c r="B130" s="26" t="str">
        <f>'报价汇总表（新）排序'!B440</f>
        <v>福建森焱建设有限公司</v>
      </c>
      <c r="C130" s="27"/>
      <c r="D130" s="28">
        <f>'报价汇总表（新）排序'!D440</f>
        <v>1800456.98</v>
      </c>
      <c r="E130" s="29">
        <f t="shared" si="3"/>
        <v>1</v>
      </c>
      <c r="F130" s="30">
        <f t="shared" si="4"/>
        <v>99.59</v>
      </c>
      <c r="G130" s="31">
        <f t="shared" si="5"/>
        <v>112</v>
      </c>
      <c r="H130" s="32"/>
    </row>
    <row r="131" spans="1:8">
      <c r="A131" s="25">
        <v>124</v>
      </c>
      <c r="B131" s="26" t="str">
        <f>'报价汇总表（新）排序'!B441</f>
        <v>河南省康胜建设工程有限公司</v>
      </c>
      <c r="C131" s="27"/>
      <c r="D131" s="28">
        <f>'报价汇总表（新）排序'!D441</f>
        <v>1800456.98</v>
      </c>
      <c r="E131" s="29">
        <f t="shared" si="3"/>
        <v>1</v>
      </c>
      <c r="F131" s="30">
        <f t="shared" si="4"/>
        <v>99.59</v>
      </c>
      <c r="G131" s="31">
        <f t="shared" si="5"/>
        <v>112</v>
      </c>
      <c r="H131" s="32"/>
    </row>
    <row r="132" spans="1:8">
      <c r="A132" s="25">
        <v>125</v>
      </c>
      <c r="B132" s="26" t="str">
        <f>'报价汇总表（新）排序'!B442</f>
        <v>福建省永益晟建设工程有限公司</v>
      </c>
      <c r="C132" s="27"/>
      <c r="D132" s="28">
        <f>'报价汇总表（新）排序'!D442</f>
        <v>1800456.98</v>
      </c>
      <c r="E132" s="29">
        <f t="shared" si="3"/>
        <v>1</v>
      </c>
      <c r="F132" s="30">
        <f t="shared" si="4"/>
        <v>99.59</v>
      </c>
      <c r="G132" s="31">
        <f t="shared" si="5"/>
        <v>112</v>
      </c>
      <c r="H132" s="32"/>
    </row>
    <row r="133" spans="1:8">
      <c r="A133" s="25">
        <v>126</v>
      </c>
      <c r="B133" s="26" t="str">
        <f>'报价汇总表（新）排序'!B443</f>
        <v>深圳建中路桥工程有限公司</v>
      </c>
      <c r="C133" s="27"/>
      <c r="D133" s="28">
        <f>'报价汇总表（新）排序'!D443</f>
        <v>1800444.44</v>
      </c>
      <c r="E133" s="29">
        <f t="shared" si="3"/>
        <v>1</v>
      </c>
      <c r="F133" s="30">
        <f t="shared" si="4"/>
        <v>99.59</v>
      </c>
      <c r="G133" s="31">
        <f t="shared" si="5"/>
        <v>112</v>
      </c>
      <c r="H133" s="32"/>
    </row>
    <row r="134" spans="1:8">
      <c r="A134" s="25">
        <v>127</v>
      </c>
      <c r="B134" s="26" t="str">
        <f>'报价汇总表（新）排序'!B444</f>
        <v>广东睿安建设有限公司</v>
      </c>
      <c r="C134" s="27"/>
      <c r="D134" s="28">
        <f>'报价汇总表（新）排序'!D444</f>
        <v>1800340.15</v>
      </c>
      <c r="E134" s="29">
        <f t="shared" si="3"/>
        <v>1</v>
      </c>
      <c r="F134" s="30">
        <f t="shared" si="4"/>
        <v>99.58</v>
      </c>
      <c r="G134" s="31">
        <f t="shared" si="5"/>
        <v>127</v>
      </c>
      <c r="H134" s="32"/>
    </row>
    <row r="135" spans="1:8">
      <c r="A135" s="25">
        <v>128</v>
      </c>
      <c r="B135" s="26" t="str">
        <f>'报价汇总表（新）排序'!B445</f>
        <v>广东东闽建设工程有限公司</v>
      </c>
      <c r="C135" s="27"/>
      <c r="D135" s="28">
        <f>'报价汇总表（新）排序'!D445</f>
        <v>1800216.25</v>
      </c>
      <c r="E135" s="29">
        <f t="shared" si="3"/>
        <v>1</v>
      </c>
      <c r="F135" s="30">
        <f t="shared" si="4"/>
        <v>99.57</v>
      </c>
      <c r="G135" s="31">
        <f t="shared" si="5"/>
        <v>128</v>
      </c>
      <c r="H135" s="32"/>
    </row>
    <row r="136" spans="1:8">
      <c r="A136" s="25">
        <v>129</v>
      </c>
      <c r="B136" s="26" t="str">
        <f>'报价汇总表（新）排序'!B446</f>
        <v>广东中德鸿伟建设有限公司</v>
      </c>
      <c r="C136" s="27"/>
      <c r="D136" s="28">
        <f>'报价汇总表（新）排序'!D446</f>
        <v>1800200.99</v>
      </c>
      <c r="E136" s="29">
        <f t="shared" si="3"/>
        <v>1</v>
      </c>
      <c r="F136" s="30">
        <f t="shared" si="4"/>
        <v>99.57</v>
      </c>
      <c r="G136" s="31">
        <f t="shared" si="5"/>
        <v>128</v>
      </c>
      <c r="H136" s="32"/>
    </row>
    <row r="137" spans="1:8">
      <c r="A137" s="25">
        <v>130</v>
      </c>
      <c r="B137" s="26" t="str">
        <f>'报价汇总表（新）排序'!B447</f>
        <v>深圳市伟鹏工程建设有限公司</v>
      </c>
      <c r="C137" s="27"/>
      <c r="D137" s="28">
        <f>'报价汇总表（新）排序'!D447</f>
        <v>1800153.19</v>
      </c>
      <c r="E137" s="29">
        <f t="shared" ref="E137:E200" si="6">IF(D137&gt;$G$5,$G$6*3,$G$6)</f>
        <v>1</v>
      </c>
      <c r="F137" s="30">
        <f t="shared" ref="F137:F200" si="7">ROUND(100-ABS(D137-$G$5)*100/$G$5*E137,2)</f>
        <v>99.57</v>
      </c>
      <c r="G137" s="31">
        <f t="shared" ref="G137:G200" si="8">RANK(F137,$F$8:$F$366,0)</f>
        <v>128</v>
      </c>
      <c r="H137" s="32"/>
    </row>
    <row r="138" spans="1:8">
      <c r="A138" s="25">
        <v>131</v>
      </c>
      <c r="B138" s="26" t="str">
        <f>'报价汇总表（新）排序'!B448</f>
        <v>广东思翰建设工程有限公司</v>
      </c>
      <c r="C138" s="27"/>
      <c r="D138" s="28">
        <f>'报价汇总表（新）排序'!D448</f>
        <v>1799999.44</v>
      </c>
      <c r="E138" s="29">
        <f t="shared" si="6"/>
        <v>1</v>
      </c>
      <c r="F138" s="30">
        <f t="shared" si="7"/>
        <v>99.56</v>
      </c>
      <c r="G138" s="31">
        <f t="shared" si="8"/>
        <v>131</v>
      </c>
      <c r="H138" s="32"/>
    </row>
    <row r="139" spans="1:8">
      <c r="A139" s="25">
        <v>132</v>
      </c>
      <c r="B139" s="26" t="str">
        <f>'报价汇总表（新）排序'!B449</f>
        <v>深圳铭泰达建设有限公司</v>
      </c>
      <c r="C139" s="27"/>
      <c r="D139" s="28">
        <f>'报价汇总表（新）排序'!D449</f>
        <v>1799989.83</v>
      </c>
      <c r="E139" s="29">
        <f t="shared" si="6"/>
        <v>1</v>
      </c>
      <c r="F139" s="30">
        <f t="shared" si="7"/>
        <v>99.56</v>
      </c>
      <c r="G139" s="31">
        <f t="shared" si="8"/>
        <v>131</v>
      </c>
      <c r="H139" s="32"/>
    </row>
    <row r="140" spans="1:8">
      <c r="A140" s="25">
        <v>133</v>
      </c>
      <c r="B140" s="26" t="str">
        <f>'报价汇总表（新）排序'!B450</f>
        <v>东莞现代建设有限公司</v>
      </c>
      <c r="C140" s="27"/>
      <c r="D140" s="28">
        <f>'报价汇总表（新）排序'!D450</f>
        <v>1799922.56</v>
      </c>
      <c r="E140" s="29">
        <f t="shared" si="6"/>
        <v>1</v>
      </c>
      <c r="F140" s="30">
        <f t="shared" si="7"/>
        <v>99.56</v>
      </c>
      <c r="G140" s="31">
        <f t="shared" si="8"/>
        <v>131</v>
      </c>
      <c r="H140" s="32"/>
    </row>
    <row r="141" spans="1:8">
      <c r="A141" s="25">
        <v>134</v>
      </c>
      <c r="B141" s="26" t="str">
        <f>'报价汇总表（新）排序'!B451</f>
        <v>福建昱瑞建设工程有限公司</v>
      </c>
      <c r="C141" s="27"/>
      <c r="D141" s="28">
        <f>'报价汇总表（新）排序'!D451</f>
        <v>1799788.03</v>
      </c>
      <c r="E141" s="29">
        <f t="shared" si="6"/>
        <v>1</v>
      </c>
      <c r="F141" s="30">
        <f t="shared" si="7"/>
        <v>99.55</v>
      </c>
      <c r="G141" s="31">
        <f t="shared" si="8"/>
        <v>134</v>
      </c>
      <c r="H141" s="32"/>
    </row>
    <row r="142" spans="1:8">
      <c r="A142" s="25">
        <v>135</v>
      </c>
      <c r="B142" s="26" t="str">
        <f>'报价汇总表（新）排序'!B452</f>
        <v>中建鹏城建设（惠州）有限公司</v>
      </c>
      <c r="C142" s="27"/>
      <c r="D142" s="28">
        <f>'报价汇总表（新）排序'!D452</f>
        <v>1799704.02</v>
      </c>
      <c r="E142" s="29">
        <f t="shared" si="6"/>
        <v>1</v>
      </c>
      <c r="F142" s="30">
        <f t="shared" si="7"/>
        <v>99.55</v>
      </c>
      <c r="G142" s="31">
        <f t="shared" si="8"/>
        <v>134</v>
      </c>
      <c r="H142" s="32"/>
    </row>
    <row r="143" spans="1:8">
      <c r="A143" s="25">
        <v>136</v>
      </c>
      <c r="B143" s="26" t="str">
        <f>'报价汇总表（新）排序'!B453</f>
        <v>广东建安市政工程有限公司</v>
      </c>
      <c r="C143" s="27"/>
      <c r="D143" s="28">
        <f>'报价汇总表（新）排序'!D453</f>
        <v>1799676.02</v>
      </c>
      <c r="E143" s="29">
        <f t="shared" si="6"/>
        <v>1</v>
      </c>
      <c r="F143" s="30">
        <f t="shared" si="7"/>
        <v>99.54</v>
      </c>
      <c r="G143" s="31">
        <f t="shared" si="8"/>
        <v>136</v>
      </c>
      <c r="H143" s="32"/>
    </row>
    <row r="144" spans="1:8">
      <c r="A144" s="25">
        <v>137</v>
      </c>
      <c r="B144" s="26" t="str">
        <f>'报价汇总表（新）排序'!B454</f>
        <v>广东三兄建造有限公司</v>
      </c>
      <c r="C144" s="27"/>
      <c r="D144" s="28">
        <f>'报价汇总表（新）排序'!D454</f>
        <v>1799619.58</v>
      </c>
      <c r="E144" s="29">
        <f t="shared" si="6"/>
        <v>1</v>
      </c>
      <c r="F144" s="30">
        <f t="shared" si="7"/>
        <v>99.54</v>
      </c>
      <c r="G144" s="31">
        <f t="shared" si="8"/>
        <v>136</v>
      </c>
      <c r="H144" s="32"/>
    </row>
    <row r="145" spans="1:8">
      <c r="A145" s="25">
        <v>138</v>
      </c>
      <c r="B145" s="26" t="str">
        <f>'报价汇总表（新）排序'!B455</f>
        <v>深圳市诚信鸿建设工程有限公司</v>
      </c>
      <c r="C145" s="27"/>
      <c r="D145" s="28">
        <f>'报价汇总表（新）排序'!D455</f>
        <v>1799528.59</v>
      </c>
      <c r="E145" s="29">
        <f t="shared" si="6"/>
        <v>1</v>
      </c>
      <c r="F145" s="30">
        <f t="shared" si="7"/>
        <v>99.54</v>
      </c>
      <c r="G145" s="31">
        <f t="shared" si="8"/>
        <v>136</v>
      </c>
      <c r="H145" s="32"/>
    </row>
    <row r="146" spans="1:8">
      <c r="A146" s="25">
        <v>139</v>
      </c>
      <c r="B146" s="26" t="str">
        <f>'报价汇总表（新）排序'!B456</f>
        <v>河源市水利水电工程有限公司</v>
      </c>
      <c r="C146" s="27"/>
      <c r="D146" s="28">
        <f>'报价汇总表（新）排序'!D456</f>
        <v>1799490.15</v>
      </c>
      <c r="E146" s="29">
        <f t="shared" si="6"/>
        <v>1</v>
      </c>
      <c r="F146" s="30">
        <f t="shared" si="7"/>
        <v>99.53</v>
      </c>
      <c r="G146" s="31">
        <f t="shared" si="8"/>
        <v>139</v>
      </c>
      <c r="H146" s="32"/>
    </row>
    <row r="147" spans="1:8">
      <c r="A147" s="25">
        <v>140</v>
      </c>
      <c r="B147" s="26" t="str">
        <f>'报价汇总表（新）排序'!B457</f>
        <v>贵州锦辰建设工程有限公司</v>
      </c>
      <c r="C147" s="27"/>
      <c r="D147" s="28">
        <f>'报价汇总表（新）排序'!D457</f>
        <v>1799096.05</v>
      </c>
      <c r="E147" s="29">
        <f t="shared" si="6"/>
        <v>1</v>
      </c>
      <c r="F147" s="30">
        <f t="shared" si="7"/>
        <v>99.51</v>
      </c>
      <c r="G147" s="31">
        <f t="shared" si="8"/>
        <v>140</v>
      </c>
      <c r="H147" s="32"/>
    </row>
    <row r="148" spans="1:8">
      <c r="A148" s="25">
        <v>141</v>
      </c>
      <c r="B148" s="26" t="str">
        <f>'报价汇总表（新）排序'!B458</f>
        <v>广东特建建设工程有限公司</v>
      </c>
      <c r="C148" s="27"/>
      <c r="D148" s="28">
        <f>'报价汇总表（新）排序'!D458</f>
        <v>1799017.27</v>
      </c>
      <c r="E148" s="29">
        <f t="shared" si="6"/>
        <v>1</v>
      </c>
      <c r="F148" s="30">
        <f t="shared" si="7"/>
        <v>99.51</v>
      </c>
      <c r="G148" s="31">
        <f t="shared" si="8"/>
        <v>140</v>
      </c>
      <c r="H148" s="32"/>
    </row>
    <row r="149" spans="1:8">
      <c r="A149" s="25">
        <v>142</v>
      </c>
      <c r="B149" s="26" t="str">
        <f>'报价汇总表（新）排序'!B459</f>
        <v>四川上和祥瑞建设工程有限公司</v>
      </c>
      <c r="C149" s="27"/>
      <c r="D149" s="28">
        <f>'报价汇总表（新）排序'!D459</f>
        <v>1798856.03</v>
      </c>
      <c r="E149" s="29">
        <f t="shared" si="6"/>
        <v>1</v>
      </c>
      <c r="F149" s="30">
        <f t="shared" si="7"/>
        <v>99.5</v>
      </c>
      <c r="G149" s="31">
        <f t="shared" si="8"/>
        <v>142</v>
      </c>
      <c r="H149" s="32"/>
    </row>
    <row r="150" spans="1:8">
      <c r="A150" s="25">
        <v>143</v>
      </c>
      <c r="B150" s="26" t="str">
        <f>'报价汇总表（新）排序'!B460</f>
        <v>协安建设（广东）有限公司</v>
      </c>
      <c r="C150" s="27"/>
      <c r="D150" s="28">
        <f>'报价汇总表（新）排序'!D460</f>
        <v>1798756.06</v>
      </c>
      <c r="E150" s="29">
        <f t="shared" si="6"/>
        <v>1</v>
      </c>
      <c r="F150" s="30">
        <f t="shared" si="7"/>
        <v>99.49</v>
      </c>
      <c r="G150" s="31">
        <f t="shared" si="8"/>
        <v>143</v>
      </c>
      <c r="H150" s="32"/>
    </row>
    <row r="151" spans="1:8">
      <c r="A151" s="25">
        <v>144</v>
      </c>
      <c r="B151" s="26" t="str">
        <f>'报价汇总表（新）排序'!B461</f>
        <v>广东金达建筑工程有限公司</v>
      </c>
      <c r="C151" s="27"/>
      <c r="D151" s="28">
        <f>'报价汇总表（新）排序'!D461</f>
        <v>1798666.66</v>
      </c>
      <c r="E151" s="29">
        <f t="shared" si="6"/>
        <v>1</v>
      </c>
      <c r="F151" s="30">
        <f t="shared" si="7"/>
        <v>99.49</v>
      </c>
      <c r="G151" s="31">
        <f t="shared" si="8"/>
        <v>143</v>
      </c>
      <c r="H151" s="32"/>
    </row>
    <row r="152" spans="1:8">
      <c r="A152" s="25">
        <v>145</v>
      </c>
      <c r="B152" s="26" t="str">
        <f>'报价汇总表（新）排序'!B462</f>
        <v>广东粤吉市政建设工程有限公司</v>
      </c>
      <c r="C152" s="27"/>
      <c r="D152" s="28">
        <f>'报价汇总表（新）排序'!D462</f>
        <v>1798654.13</v>
      </c>
      <c r="E152" s="29">
        <f t="shared" si="6"/>
        <v>1</v>
      </c>
      <c r="F152" s="30">
        <f t="shared" si="7"/>
        <v>99.49</v>
      </c>
      <c r="G152" s="31">
        <f t="shared" si="8"/>
        <v>143</v>
      </c>
      <c r="H152" s="32"/>
    </row>
    <row r="153" spans="1:8">
      <c r="A153" s="25">
        <v>146</v>
      </c>
      <c r="B153" s="26" t="str">
        <f>'报价汇总表（新）排序'!B463</f>
        <v>中水投（广东）建设有限公司</v>
      </c>
      <c r="C153" s="27"/>
      <c r="D153" s="28">
        <f>'报价汇总表（新）排序'!D463</f>
        <v>1798616.07</v>
      </c>
      <c r="E153" s="29">
        <f t="shared" si="6"/>
        <v>1</v>
      </c>
      <c r="F153" s="30">
        <f t="shared" si="7"/>
        <v>99.49</v>
      </c>
      <c r="G153" s="31">
        <f t="shared" si="8"/>
        <v>143</v>
      </c>
      <c r="H153" s="32"/>
    </row>
    <row r="154" spans="1:8">
      <c r="A154" s="25">
        <v>147</v>
      </c>
      <c r="B154" s="26" t="str">
        <f>'报价汇总表（新）排序'!B464</f>
        <v>深圳市万隆达建设工程有限公司</v>
      </c>
      <c r="C154" s="27"/>
      <c r="D154" s="28">
        <f>'报价汇总表（新）排序'!D464</f>
        <v>1798616.07</v>
      </c>
      <c r="E154" s="29">
        <f t="shared" si="6"/>
        <v>1</v>
      </c>
      <c r="F154" s="30">
        <f t="shared" si="7"/>
        <v>99.49</v>
      </c>
      <c r="G154" s="31">
        <f t="shared" si="8"/>
        <v>143</v>
      </c>
      <c r="H154" s="32"/>
    </row>
    <row r="155" spans="1:8">
      <c r="A155" s="25">
        <v>148</v>
      </c>
      <c r="B155" s="26" t="str">
        <f>'报价汇总表（新）排序'!B465</f>
        <v>深圳市嘉闰州生态建工有限公司</v>
      </c>
      <c r="C155" s="27"/>
      <c r="D155" s="28">
        <f>'报价汇总表（新）排序'!D465</f>
        <v>1798616.07</v>
      </c>
      <c r="E155" s="29">
        <f t="shared" si="6"/>
        <v>1</v>
      </c>
      <c r="F155" s="30">
        <f t="shared" si="7"/>
        <v>99.49</v>
      </c>
      <c r="G155" s="31">
        <f t="shared" si="8"/>
        <v>143</v>
      </c>
      <c r="H155" s="32"/>
    </row>
    <row r="156" spans="1:8">
      <c r="A156" s="25">
        <v>149</v>
      </c>
      <c r="B156" s="26" t="str">
        <f>'报价汇总表（新）排序'!B466</f>
        <v>广东伟誉建筑工程有限公司</v>
      </c>
      <c r="C156" s="27"/>
      <c r="D156" s="28">
        <f>'报价汇总表（新）排序'!D466</f>
        <v>1798616.07</v>
      </c>
      <c r="E156" s="29">
        <f t="shared" si="6"/>
        <v>1</v>
      </c>
      <c r="F156" s="30">
        <f t="shared" si="7"/>
        <v>99.49</v>
      </c>
      <c r="G156" s="31">
        <f t="shared" si="8"/>
        <v>143</v>
      </c>
      <c r="H156" s="32"/>
    </row>
    <row r="157" spans="1:8">
      <c r="A157" s="25">
        <v>150</v>
      </c>
      <c r="B157" s="26" t="str">
        <f>'报价汇总表（新）排序'!B467</f>
        <v>广东永信时代建筑工程有限公司</v>
      </c>
      <c r="C157" s="27"/>
      <c r="D157" s="28">
        <f>'报价汇总表（新）排序'!D467</f>
        <v>1798616.07</v>
      </c>
      <c r="E157" s="29">
        <f t="shared" si="6"/>
        <v>1</v>
      </c>
      <c r="F157" s="30">
        <f t="shared" si="7"/>
        <v>99.49</v>
      </c>
      <c r="G157" s="31">
        <f t="shared" si="8"/>
        <v>143</v>
      </c>
      <c r="H157" s="32"/>
    </row>
    <row r="158" spans="1:8">
      <c r="A158" s="25">
        <v>151</v>
      </c>
      <c r="B158" s="26" t="str">
        <f>'报价汇总表（新）排序'!B468</f>
        <v>东莞市百越建设有限公司</v>
      </c>
      <c r="C158" s="27"/>
      <c r="D158" s="28">
        <f>'报价汇总表（新）排序'!D468</f>
        <v>1798616.07</v>
      </c>
      <c r="E158" s="29">
        <f t="shared" si="6"/>
        <v>1</v>
      </c>
      <c r="F158" s="30">
        <f t="shared" si="7"/>
        <v>99.49</v>
      </c>
      <c r="G158" s="31">
        <f t="shared" si="8"/>
        <v>143</v>
      </c>
      <c r="H158" s="32"/>
    </row>
    <row r="159" spans="1:8">
      <c r="A159" s="25">
        <v>152</v>
      </c>
      <c r="B159" s="26" t="str">
        <f>'报价汇总表（新）排序'!B469</f>
        <v>湖北嘉园建设有限公司</v>
      </c>
      <c r="C159" s="27"/>
      <c r="D159" s="28">
        <f>'报价汇总表（新）排序'!D469</f>
        <v>1798616.07</v>
      </c>
      <c r="E159" s="29">
        <f t="shared" si="6"/>
        <v>1</v>
      </c>
      <c r="F159" s="30">
        <f t="shared" si="7"/>
        <v>99.49</v>
      </c>
      <c r="G159" s="31">
        <f t="shared" si="8"/>
        <v>143</v>
      </c>
      <c r="H159" s="32"/>
    </row>
    <row r="160" spans="1:8">
      <c r="A160" s="25">
        <v>153</v>
      </c>
      <c r="B160" s="26" t="str">
        <f>'报价汇总表（新）排序'!B470</f>
        <v>广东华罡建设工程有限公司</v>
      </c>
      <c r="C160" s="27"/>
      <c r="D160" s="28">
        <f>'报价汇总表（新）排序'!D470</f>
        <v>1798616.07</v>
      </c>
      <c r="E160" s="29">
        <f t="shared" si="6"/>
        <v>1</v>
      </c>
      <c r="F160" s="30">
        <f t="shared" si="7"/>
        <v>99.49</v>
      </c>
      <c r="G160" s="31">
        <f t="shared" si="8"/>
        <v>143</v>
      </c>
      <c r="H160" s="32"/>
    </row>
    <row r="161" spans="1:8">
      <c r="A161" s="25">
        <v>154</v>
      </c>
      <c r="B161" s="26" t="str">
        <f>'报价汇总表（新）排序'!B471</f>
        <v>广东荣源建设工程有限公司</v>
      </c>
      <c r="C161" s="27"/>
      <c r="D161" s="28">
        <f>'报价汇总表（新）排序'!D471</f>
        <v>1798616.05</v>
      </c>
      <c r="E161" s="29">
        <f t="shared" si="6"/>
        <v>1</v>
      </c>
      <c r="F161" s="30">
        <f t="shared" si="7"/>
        <v>99.49</v>
      </c>
      <c r="G161" s="31">
        <f t="shared" si="8"/>
        <v>143</v>
      </c>
      <c r="H161" s="32"/>
    </row>
    <row r="162" spans="1:8">
      <c r="A162" s="25">
        <v>155</v>
      </c>
      <c r="B162" s="26" t="str">
        <f>'报价汇总表（新）排序'!B472</f>
        <v>广东十七人建设工程有限公司</v>
      </c>
      <c r="C162" s="27"/>
      <c r="D162" s="28">
        <f>'报价汇总表（新）排序'!D472</f>
        <v>1798615.69</v>
      </c>
      <c r="E162" s="29">
        <f t="shared" si="6"/>
        <v>1</v>
      </c>
      <c r="F162" s="30">
        <f t="shared" si="7"/>
        <v>99.49</v>
      </c>
      <c r="G162" s="31">
        <f t="shared" si="8"/>
        <v>143</v>
      </c>
      <c r="H162" s="32"/>
    </row>
    <row r="163" spans="1:8">
      <c r="A163" s="25">
        <v>156</v>
      </c>
      <c r="B163" s="26" t="str">
        <f>'报价汇总表（新）排序'!B473</f>
        <v>广东兴煌建设工程有限公司</v>
      </c>
      <c r="C163" s="27"/>
      <c r="D163" s="28">
        <f>'报价汇总表（新）排序'!D473</f>
        <v>1798520.32</v>
      </c>
      <c r="E163" s="29">
        <f t="shared" si="6"/>
        <v>1</v>
      </c>
      <c r="F163" s="30">
        <f t="shared" si="7"/>
        <v>99.48</v>
      </c>
      <c r="G163" s="31">
        <f t="shared" si="8"/>
        <v>156</v>
      </c>
      <c r="H163" s="32"/>
    </row>
    <row r="164" spans="1:8">
      <c r="A164" s="25">
        <v>157</v>
      </c>
      <c r="B164" s="26" t="str">
        <f>'报价汇总表（新）排序'!B474</f>
        <v>广东中宏海建设有限公司</v>
      </c>
      <c r="C164" s="27"/>
      <c r="D164" s="28">
        <f>'报价汇总表（新）排序'!D474</f>
        <v>1798423.51</v>
      </c>
      <c r="E164" s="29">
        <f t="shared" si="6"/>
        <v>1</v>
      </c>
      <c r="F164" s="30">
        <f t="shared" si="7"/>
        <v>99.48</v>
      </c>
      <c r="G164" s="31">
        <f t="shared" si="8"/>
        <v>156</v>
      </c>
      <c r="H164" s="32"/>
    </row>
    <row r="165" spans="1:8">
      <c r="A165" s="25">
        <v>158</v>
      </c>
      <c r="B165" s="26" t="str">
        <f>'报价汇总表（新）排序'!B475</f>
        <v>广东锦鹏建设工程有限公司</v>
      </c>
      <c r="C165" s="27"/>
      <c r="D165" s="28">
        <f>'报价汇总表（新）排序'!D475</f>
        <v>1798292.82</v>
      </c>
      <c r="E165" s="29">
        <f t="shared" si="6"/>
        <v>1</v>
      </c>
      <c r="F165" s="30">
        <f t="shared" si="7"/>
        <v>99.47</v>
      </c>
      <c r="G165" s="31">
        <f t="shared" si="8"/>
        <v>158</v>
      </c>
      <c r="H165" s="32"/>
    </row>
    <row r="166" spans="1:8">
      <c r="A166" s="25">
        <v>159</v>
      </c>
      <c r="B166" s="26" t="str">
        <f>'报价汇总表（新）排序'!B476</f>
        <v>广东东和建设有限公司</v>
      </c>
      <c r="C166" s="27"/>
      <c r="D166" s="28">
        <f>'报价汇总表（新）排序'!D476</f>
        <v>1797992.1</v>
      </c>
      <c r="E166" s="29">
        <f t="shared" si="6"/>
        <v>1</v>
      </c>
      <c r="F166" s="30">
        <f t="shared" si="7"/>
        <v>99.45</v>
      </c>
      <c r="G166" s="31">
        <f t="shared" si="8"/>
        <v>159</v>
      </c>
      <c r="H166" s="32"/>
    </row>
    <row r="167" spans="1:8">
      <c r="A167" s="25">
        <v>160</v>
      </c>
      <c r="B167" s="26" t="str">
        <f>'报价汇总表（新）排序'!B477</f>
        <v>广州市卓爵建筑工程有限公司</v>
      </c>
      <c r="C167" s="27"/>
      <c r="D167" s="28">
        <f>'报价汇总表（新）排序'!D477</f>
        <v>1797874.11</v>
      </c>
      <c r="E167" s="29">
        <f t="shared" si="6"/>
        <v>1</v>
      </c>
      <c r="F167" s="30">
        <f t="shared" si="7"/>
        <v>99.44</v>
      </c>
      <c r="G167" s="31">
        <f t="shared" si="8"/>
        <v>160</v>
      </c>
      <c r="H167" s="32"/>
    </row>
    <row r="168" spans="1:8">
      <c r="A168" s="25">
        <v>161</v>
      </c>
      <c r="B168" s="26" t="str">
        <f>'报价汇总表（新）排序'!B478</f>
        <v>河源市水工建筑工程有限公司</v>
      </c>
      <c r="C168" s="27"/>
      <c r="D168" s="28">
        <f>'报价汇总表（新）排序'!D478</f>
        <v>1797760.47</v>
      </c>
      <c r="E168" s="29">
        <f t="shared" si="6"/>
        <v>1</v>
      </c>
      <c r="F168" s="30">
        <f t="shared" si="7"/>
        <v>99.44</v>
      </c>
      <c r="G168" s="31">
        <f t="shared" si="8"/>
        <v>160</v>
      </c>
      <c r="H168" s="32"/>
    </row>
    <row r="169" spans="1:8">
      <c r="A169" s="25">
        <v>162</v>
      </c>
      <c r="B169" s="26" t="str">
        <f>'报价汇总表（新）排序'!B479</f>
        <v>广东新亨建设工程有限公司</v>
      </c>
      <c r="C169" s="27"/>
      <c r="D169" s="28">
        <f>'报价汇总表（新）排序'!D479</f>
        <v>1797760.18</v>
      </c>
      <c r="E169" s="29">
        <f t="shared" si="6"/>
        <v>1</v>
      </c>
      <c r="F169" s="30">
        <f t="shared" si="7"/>
        <v>99.44</v>
      </c>
      <c r="G169" s="31">
        <f t="shared" si="8"/>
        <v>160</v>
      </c>
      <c r="H169" s="32"/>
    </row>
    <row r="170" spans="1:8">
      <c r="A170" s="25">
        <v>163</v>
      </c>
      <c r="B170" s="26" t="str">
        <f>'报价汇总表（新）排序'!B480</f>
        <v>广东鸿兴裕建设工程有限公司</v>
      </c>
      <c r="C170" s="27"/>
      <c r="D170" s="28">
        <f>'报价汇总表（新）排序'!D480</f>
        <v>1797683.6</v>
      </c>
      <c r="E170" s="29">
        <f t="shared" si="6"/>
        <v>1</v>
      </c>
      <c r="F170" s="30">
        <f t="shared" si="7"/>
        <v>99.43</v>
      </c>
      <c r="G170" s="31">
        <f t="shared" si="8"/>
        <v>163</v>
      </c>
      <c r="H170" s="32"/>
    </row>
    <row r="171" spans="1:8">
      <c r="A171" s="25">
        <v>164</v>
      </c>
      <c r="B171" s="26" t="str">
        <f>'报价汇总表（新）排序'!B481</f>
        <v>广东标鼎建设工程有限公司</v>
      </c>
      <c r="C171" s="27"/>
      <c r="D171" s="28">
        <f>'报价汇总表（新）排序'!D481</f>
        <v>1797635.54</v>
      </c>
      <c r="E171" s="29">
        <f t="shared" si="6"/>
        <v>1</v>
      </c>
      <c r="F171" s="30">
        <f t="shared" si="7"/>
        <v>99.43</v>
      </c>
      <c r="G171" s="31">
        <f t="shared" si="8"/>
        <v>163</v>
      </c>
      <c r="H171" s="32"/>
    </row>
    <row r="172" spans="1:8">
      <c r="A172" s="25">
        <v>165</v>
      </c>
      <c r="B172" s="26" t="str">
        <f>'报价汇总表（新）排序'!B482</f>
        <v>广东大吾建工有限公司</v>
      </c>
      <c r="C172" s="27"/>
      <c r="D172" s="28">
        <f>'报价汇总表（新）排序'!D482</f>
        <v>1797501.01</v>
      </c>
      <c r="E172" s="29">
        <f t="shared" si="6"/>
        <v>1</v>
      </c>
      <c r="F172" s="30">
        <f t="shared" si="7"/>
        <v>99.42</v>
      </c>
      <c r="G172" s="31">
        <f t="shared" si="8"/>
        <v>165</v>
      </c>
      <c r="H172" s="32"/>
    </row>
    <row r="173" spans="1:8">
      <c r="A173" s="25">
        <v>166</v>
      </c>
      <c r="B173" s="26" t="str">
        <f>'报价汇总表（新）排序'!B483</f>
        <v>广东骏基建设有限公司</v>
      </c>
      <c r="C173" s="27"/>
      <c r="D173" s="28">
        <f>'报价汇总表（新）排序'!D483</f>
        <v>1796915.15</v>
      </c>
      <c r="E173" s="29">
        <f t="shared" si="6"/>
        <v>1</v>
      </c>
      <c r="F173" s="30">
        <f t="shared" si="7"/>
        <v>99.39</v>
      </c>
      <c r="G173" s="31">
        <f t="shared" si="8"/>
        <v>166</v>
      </c>
      <c r="H173" s="32"/>
    </row>
    <row r="174" spans="1:8">
      <c r="A174" s="25">
        <v>167</v>
      </c>
      <c r="B174" s="26" t="str">
        <f>'报价汇总表（新）排序'!B484</f>
        <v>泓源建工（深圳）集团有限公司</v>
      </c>
      <c r="C174" s="27"/>
      <c r="D174" s="28">
        <f>'报价汇总表（新）排序'!D484</f>
        <v>1796775.16</v>
      </c>
      <c r="E174" s="29">
        <f t="shared" si="6"/>
        <v>1</v>
      </c>
      <c r="F174" s="30">
        <f t="shared" si="7"/>
        <v>99.38</v>
      </c>
      <c r="G174" s="31">
        <f t="shared" si="8"/>
        <v>167</v>
      </c>
      <c r="H174" s="32"/>
    </row>
    <row r="175" spans="1:8">
      <c r="A175" s="25">
        <v>168</v>
      </c>
      <c r="B175" s="26" t="str">
        <f>'报价汇总表（新）排序'!B485</f>
        <v>广东楚林建设有限公司</v>
      </c>
      <c r="C175" s="27"/>
      <c r="D175" s="28">
        <f>'报价汇总表（新）排序'!D485</f>
        <v>1796775.16</v>
      </c>
      <c r="E175" s="29">
        <f t="shared" si="6"/>
        <v>1</v>
      </c>
      <c r="F175" s="30">
        <f t="shared" si="7"/>
        <v>99.38</v>
      </c>
      <c r="G175" s="31">
        <f t="shared" si="8"/>
        <v>167</v>
      </c>
      <c r="H175" s="32"/>
    </row>
    <row r="176" spans="1:8">
      <c r="A176" s="25">
        <v>169</v>
      </c>
      <c r="B176" s="26" t="str">
        <f>'报价汇总表（新）排序'!B486</f>
        <v>广东荣和建设工程有限公司</v>
      </c>
      <c r="C176" s="27"/>
      <c r="D176" s="28">
        <f>'报价汇总表（新）排序'!D486</f>
        <v>1796775.16</v>
      </c>
      <c r="E176" s="29">
        <f t="shared" si="6"/>
        <v>1</v>
      </c>
      <c r="F176" s="30">
        <f t="shared" si="7"/>
        <v>99.38</v>
      </c>
      <c r="G176" s="31">
        <f t="shared" si="8"/>
        <v>167</v>
      </c>
      <c r="H176" s="32"/>
    </row>
    <row r="177" spans="1:8">
      <c r="A177" s="25">
        <v>170</v>
      </c>
      <c r="B177" s="26" t="str">
        <f>'报价汇总表（新）排序'!B487</f>
        <v>深圳市众鑫城建设工程有限公司</v>
      </c>
      <c r="C177" s="27"/>
      <c r="D177" s="28">
        <f>'报价汇总表（新）排序'!D487</f>
        <v>1796775.16</v>
      </c>
      <c r="E177" s="29">
        <f t="shared" si="6"/>
        <v>1</v>
      </c>
      <c r="F177" s="30">
        <f t="shared" si="7"/>
        <v>99.38</v>
      </c>
      <c r="G177" s="31">
        <f t="shared" si="8"/>
        <v>167</v>
      </c>
      <c r="H177" s="32"/>
    </row>
    <row r="178" spans="1:8">
      <c r="A178" s="25">
        <v>171</v>
      </c>
      <c r="B178" s="26" t="str">
        <f>'报价汇总表（新）排序'!B488</f>
        <v>深圳市超卓建设管理集团有限公司</v>
      </c>
      <c r="C178" s="27"/>
      <c r="D178" s="28">
        <f>'报价汇总表（新）排序'!D488</f>
        <v>1796775.16</v>
      </c>
      <c r="E178" s="29">
        <f t="shared" si="6"/>
        <v>1</v>
      </c>
      <c r="F178" s="30">
        <f t="shared" si="7"/>
        <v>99.38</v>
      </c>
      <c r="G178" s="31">
        <f t="shared" si="8"/>
        <v>167</v>
      </c>
      <c r="H178" s="32"/>
    </row>
    <row r="179" spans="1:8">
      <c r="A179" s="25">
        <v>172</v>
      </c>
      <c r="B179" s="26" t="str">
        <f>'报价汇总表（新）排序'!B489</f>
        <v>广州和宜工程有限公司</v>
      </c>
      <c r="C179" s="27"/>
      <c r="D179" s="28">
        <f>'报价汇总表（新）排序'!D489</f>
        <v>1796775.16</v>
      </c>
      <c r="E179" s="29">
        <f t="shared" si="6"/>
        <v>1</v>
      </c>
      <c r="F179" s="30">
        <f t="shared" si="7"/>
        <v>99.38</v>
      </c>
      <c r="G179" s="31">
        <f t="shared" si="8"/>
        <v>167</v>
      </c>
      <c r="H179" s="32"/>
    </row>
    <row r="180" spans="1:8">
      <c r="A180" s="25">
        <v>173</v>
      </c>
      <c r="B180" s="26" t="str">
        <f>'报价汇总表（新）排序'!B490</f>
        <v>海南隆昌建筑工程有限公司</v>
      </c>
      <c r="C180" s="27"/>
      <c r="D180" s="28">
        <f>'报价汇总表（新）排序'!D490</f>
        <v>1796775.16</v>
      </c>
      <c r="E180" s="29">
        <f t="shared" si="6"/>
        <v>1</v>
      </c>
      <c r="F180" s="30">
        <f t="shared" si="7"/>
        <v>99.38</v>
      </c>
      <c r="G180" s="31">
        <f t="shared" si="8"/>
        <v>167</v>
      </c>
      <c r="H180" s="32"/>
    </row>
    <row r="181" spans="1:8">
      <c r="A181" s="25">
        <v>174</v>
      </c>
      <c r="B181" s="26" t="str">
        <f>'报价汇总表（新）排序'!B491</f>
        <v>广州市骏烨建筑工程有限公司</v>
      </c>
      <c r="C181" s="27"/>
      <c r="D181" s="28">
        <f>'报价汇总表（新）排序'!D491</f>
        <v>1796775.16</v>
      </c>
      <c r="E181" s="29">
        <f t="shared" si="6"/>
        <v>1</v>
      </c>
      <c r="F181" s="30">
        <f t="shared" si="7"/>
        <v>99.38</v>
      </c>
      <c r="G181" s="31">
        <f t="shared" si="8"/>
        <v>167</v>
      </c>
      <c r="H181" s="32"/>
    </row>
    <row r="182" spans="1:8">
      <c r="A182" s="25">
        <v>175</v>
      </c>
      <c r="B182" s="26" t="str">
        <f>'报价汇总表（新）排序'!B492</f>
        <v>珠海市长洲建设工程有限公司</v>
      </c>
      <c r="C182" s="27"/>
      <c r="D182" s="28">
        <f>'报价汇总表（新）排序'!D492</f>
        <v>1796775.16</v>
      </c>
      <c r="E182" s="29">
        <f t="shared" si="6"/>
        <v>1</v>
      </c>
      <c r="F182" s="30">
        <f t="shared" si="7"/>
        <v>99.38</v>
      </c>
      <c r="G182" s="31">
        <f t="shared" si="8"/>
        <v>167</v>
      </c>
      <c r="H182" s="32"/>
    </row>
    <row r="183" spans="1:8">
      <c r="A183" s="25">
        <v>176</v>
      </c>
      <c r="B183" s="26" t="str">
        <f>'报价汇总表（新）排序'!B493</f>
        <v>广东振河建设工程有限公司</v>
      </c>
      <c r="C183" s="27"/>
      <c r="D183" s="28">
        <f>'报价汇总表（新）排序'!D493</f>
        <v>1796775.16</v>
      </c>
      <c r="E183" s="29">
        <f t="shared" si="6"/>
        <v>1</v>
      </c>
      <c r="F183" s="30">
        <f t="shared" si="7"/>
        <v>99.38</v>
      </c>
      <c r="G183" s="31">
        <f t="shared" si="8"/>
        <v>167</v>
      </c>
      <c r="H183" s="32"/>
    </row>
    <row r="184" spans="1:8">
      <c r="A184" s="25">
        <v>177</v>
      </c>
      <c r="B184" s="26" t="str">
        <f>'报价汇总表（新）排序'!B494</f>
        <v>广东旭翔建筑安装工程有限公司</v>
      </c>
      <c r="C184" s="27"/>
      <c r="D184" s="28">
        <f>'报价汇总表（新）排序'!D494</f>
        <v>1796775.16</v>
      </c>
      <c r="E184" s="29">
        <f t="shared" si="6"/>
        <v>1</v>
      </c>
      <c r="F184" s="30">
        <f t="shared" si="7"/>
        <v>99.38</v>
      </c>
      <c r="G184" s="31">
        <f t="shared" si="8"/>
        <v>167</v>
      </c>
      <c r="H184" s="32"/>
    </row>
    <row r="185" spans="1:8">
      <c r="A185" s="25">
        <v>178</v>
      </c>
      <c r="B185" s="26" t="str">
        <f>'报价汇总表（新）排序'!B495</f>
        <v>深圳市德伟建设有限公司</v>
      </c>
      <c r="C185" s="27"/>
      <c r="D185" s="28">
        <f>'报价汇总表（新）排序'!D495</f>
        <v>1796611.05</v>
      </c>
      <c r="E185" s="29">
        <f t="shared" si="6"/>
        <v>1</v>
      </c>
      <c r="F185" s="30">
        <f t="shared" si="7"/>
        <v>99.37</v>
      </c>
      <c r="G185" s="31">
        <f t="shared" si="8"/>
        <v>178</v>
      </c>
      <c r="H185" s="32"/>
    </row>
    <row r="186" spans="1:8">
      <c r="A186" s="25">
        <v>179</v>
      </c>
      <c r="B186" s="26" t="str">
        <f>'报价汇总表（新）排序'!B496</f>
        <v>广东浪涛建设工程有限公司</v>
      </c>
      <c r="C186" s="27"/>
      <c r="D186" s="28">
        <f>'报价汇总表（新）排序'!D496</f>
        <v>1796607.36</v>
      </c>
      <c r="E186" s="29">
        <f t="shared" si="6"/>
        <v>1</v>
      </c>
      <c r="F186" s="30">
        <f t="shared" si="7"/>
        <v>99.37</v>
      </c>
      <c r="G186" s="31">
        <f t="shared" si="8"/>
        <v>178</v>
      </c>
      <c r="H186" s="32"/>
    </row>
    <row r="187" spans="1:8">
      <c r="A187" s="25">
        <v>180</v>
      </c>
      <c r="B187" s="26" t="str">
        <f>'报价汇总表（新）排序'!B497</f>
        <v>广东恒基隆建设有限公司</v>
      </c>
      <c r="C187" s="27"/>
      <c r="D187" s="28">
        <f>'报价汇总表（新）排序'!D497</f>
        <v>1796470.15</v>
      </c>
      <c r="E187" s="29">
        <f t="shared" si="6"/>
        <v>1</v>
      </c>
      <c r="F187" s="30">
        <f t="shared" si="7"/>
        <v>99.37</v>
      </c>
      <c r="G187" s="31">
        <f t="shared" si="8"/>
        <v>178</v>
      </c>
      <c r="H187" s="32"/>
    </row>
    <row r="188" spans="1:8">
      <c r="A188" s="25">
        <v>181</v>
      </c>
      <c r="B188" s="26" t="str">
        <f>'报价汇总表（新）排序'!B498</f>
        <v>贵州省公建投资控股有限公司</v>
      </c>
      <c r="C188" s="27"/>
      <c r="D188" s="28">
        <f>'报价汇总表（新）排序'!D498</f>
        <v>1796319.08</v>
      </c>
      <c r="E188" s="29">
        <f t="shared" si="6"/>
        <v>1</v>
      </c>
      <c r="F188" s="30">
        <f t="shared" si="7"/>
        <v>99.36</v>
      </c>
      <c r="G188" s="31">
        <f t="shared" si="8"/>
        <v>181</v>
      </c>
      <c r="H188" s="32"/>
    </row>
    <row r="189" spans="1:8">
      <c r="A189" s="25">
        <v>182</v>
      </c>
      <c r="B189" s="26" t="str">
        <f>'报价汇总表（新）排序'!B499</f>
        <v>广东坚源建设工程有限公司</v>
      </c>
      <c r="C189" s="27"/>
      <c r="D189" s="28">
        <f>'报价汇总表（新）排序'!D499</f>
        <v>1796251.8</v>
      </c>
      <c r="E189" s="29">
        <f t="shared" si="6"/>
        <v>1</v>
      </c>
      <c r="F189" s="30">
        <f t="shared" si="7"/>
        <v>99.36</v>
      </c>
      <c r="G189" s="31">
        <f t="shared" si="8"/>
        <v>181</v>
      </c>
      <c r="H189" s="32"/>
    </row>
    <row r="190" spans="1:8">
      <c r="A190" s="25">
        <v>183</v>
      </c>
      <c r="B190" s="26" t="str">
        <f>'报价汇总表（新）排序'!B500</f>
        <v>广东腾大建设集团有限公司</v>
      </c>
      <c r="C190" s="27"/>
      <c r="D190" s="28">
        <f>'报价汇总表（新）排序'!D500</f>
        <v>1796213.36</v>
      </c>
      <c r="E190" s="29">
        <f t="shared" si="6"/>
        <v>1</v>
      </c>
      <c r="F190" s="30">
        <f t="shared" si="7"/>
        <v>99.35</v>
      </c>
      <c r="G190" s="31">
        <f t="shared" si="8"/>
        <v>183</v>
      </c>
      <c r="H190" s="32"/>
    </row>
    <row r="191" spans="1:8">
      <c r="A191" s="25">
        <v>184</v>
      </c>
      <c r="B191" s="26" t="str">
        <f>'报价汇总表（新）排序'!B501</f>
        <v>林耘建设有限公司</v>
      </c>
      <c r="C191" s="27"/>
      <c r="D191" s="28">
        <f>'报价汇总表（新）排序'!D501</f>
        <v>1796045.2</v>
      </c>
      <c r="E191" s="29">
        <f t="shared" si="6"/>
        <v>1</v>
      </c>
      <c r="F191" s="30">
        <f t="shared" si="7"/>
        <v>99.34</v>
      </c>
      <c r="G191" s="31">
        <f t="shared" si="8"/>
        <v>184</v>
      </c>
      <c r="H191" s="32"/>
    </row>
    <row r="192" spans="1:8">
      <c r="A192" s="25">
        <v>185</v>
      </c>
      <c r="B192" s="26" t="str">
        <f>'报价汇总表（新）排序'!B502</f>
        <v>广东英祥建设工程有限公司</v>
      </c>
      <c r="C192" s="27"/>
      <c r="D192" s="28">
        <f>'报价汇总表（新）排序'!D502</f>
        <v>1795994.2</v>
      </c>
      <c r="E192" s="29">
        <f t="shared" si="6"/>
        <v>1</v>
      </c>
      <c r="F192" s="30">
        <f t="shared" si="7"/>
        <v>99.34</v>
      </c>
      <c r="G192" s="31">
        <f t="shared" si="8"/>
        <v>184</v>
      </c>
      <c r="H192" s="32"/>
    </row>
    <row r="193" spans="1:8">
      <c r="A193" s="25">
        <v>186</v>
      </c>
      <c r="B193" s="26" t="str">
        <f>'报价汇总表（新）排序'!B503</f>
        <v>河源市达强水电建设有限公司</v>
      </c>
      <c r="C193" s="27"/>
      <c r="D193" s="28">
        <f>'报价汇总表（新）排序'!D503</f>
        <v>1795973.13</v>
      </c>
      <c r="E193" s="29">
        <f t="shared" si="6"/>
        <v>1</v>
      </c>
      <c r="F193" s="30">
        <f t="shared" si="7"/>
        <v>99.34</v>
      </c>
      <c r="G193" s="31">
        <f t="shared" si="8"/>
        <v>184</v>
      </c>
      <c r="H193" s="32"/>
    </row>
    <row r="194" spans="1:8">
      <c r="A194" s="25">
        <v>187</v>
      </c>
      <c r="B194" s="26" t="str">
        <f>'报价汇总表（新）排序'!B504</f>
        <v>广东福永建设工程有限公司</v>
      </c>
      <c r="C194" s="27"/>
      <c r="D194" s="28">
        <f>'报价汇总表（新）排序'!D504</f>
        <v>1795921.21</v>
      </c>
      <c r="E194" s="29">
        <f t="shared" si="6"/>
        <v>1</v>
      </c>
      <c r="F194" s="30">
        <f t="shared" si="7"/>
        <v>99.34</v>
      </c>
      <c r="G194" s="31">
        <f t="shared" si="8"/>
        <v>184</v>
      </c>
      <c r="H194" s="32"/>
    </row>
    <row r="195" spans="1:8">
      <c r="A195" s="25">
        <v>188</v>
      </c>
      <c r="B195" s="26" t="str">
        <f>'报价汇总表（新）排序'!B505</f>
        <v>韶关市鼎韶建筑工程有限公司</v>
      </c>
      <c r="C195" s="27"/>
      <c r="D195" s="28">
        <f>'报价汇总表（新）排序'!D505</f>
        <v>1795857.83</v>
      </c>
      <c r="E195" s="29">
        <f t="shared" si="6"/>
        <v>1</v>
      </c>
      <c r="F195" s="30">
        <f t="shared" si="7"/>
        <v>99.33</v>
      </c>
      <c r="G195" s="31">
        <f t="shared" si="8"/>
        <v>188</v>
      </c>
      <c r="H195" s="32"/>
    </row>
    <row r="196" spans="1:8">
      <c r="A196" s="25">
        <v>189</v>
      </c>
      <c r="B196" s="26" t="str">
        <f>'报价汇总表（新）排序'!B506</f>
        <v>广东天寻建设有限公司</v>
      </c>
      <c r="C196" s="27"/>
      <c r="D196" s="28">
        <f>'报价汇总表（新）排序'!D506</f>
        <v>1795828.99</v>
      </c>
      <c r="E196" s="29">
        <f t="shared" si="6"/>
        <v>1</v>
      </c>
      <c r="F196" s="30">
        <f t="shared" si="7"/>
        <v>99.33</v>
      </c>
      <c r="G196" s="31">
        <f t="shared" si="8"/>
        <v>188</v>
      </c>
      <c r="H196" s="32"/>
    </row>
    <row r="197" spans="1:8">
      <c r="A197" s="25">
        <v>190</v>
      </c>
      <c r="B197" s="26" t="str">
        <f>'报价汇总表（新）排序'!B507</f>
        <v>深圳市泰源佳建设工程有限公司</v>
      </c>
      <c r="C197" s="27"/>
      <c r="D197" s="28">
        <f>'报价汇总表（新）排序'!D507</f>
        <v>1795664.25</v>
      </c>
      <c r="E197" s="29">
        <f t="shared" si="6"/>
        <v>1</v>
      </c>
      <c r="F197" s="30">
        <f t="shared" si="7"/>
        <v>99.32</v>
      </c>
      <c r="G197" s="31">
        <f t="shared" si="8"/>
        <v>190</v>
      </c>
      <c r="H197" s="32"/>
    </row>
    <row r="198" spans="1:8">
      <c r="A198" s="25">
        <v>191</v>
      </c>
      <c r="B198" s="26" t="str">
        <f>'报价汇总表（新）排序'!B508</f>
        <v>广东元光建设有限公司</v>
      </c>
      <c r="C198" s="27"/>
      <c r="D198" s="28">
        <f>'报价汇总表（新）排序'!D508</f>
        <v>1795560.8</v>
      </c>
      <c r="E198" s="29">
        <f t="shared" si="6"/>
        <v>1</v>
      </c>
      <c r="F198" s="30">
        <f t="shared" si="7"/>
        <v>99.32</v>
      </c>
      <c r="G198" s="31">
        <f t="shared" si="8"/>
        <v>190</v>
      </c>
      <c r="H198" s="32"/>
    </row>
    <row r="199" spans="1:8">
      <c r="A199" s="25">
        <v>192</v>
      </c>
      <c r="B199" s="26" t="str">
        <f>'报价汇总表（新）排序'!B509</f>
        <v>河南武天建设工程有限公司</v>
      </c>
      <c r="C199" s="27"/>
      <c r="D199" s="28">
        <f>'报价汇总表（新）排序'!D509</f>
        <v>1795544.35</v>
      </c>
      <c r="E199" s="29">
        <f t="shared" si="6"/>
        <v>1</v>
      </c>
      <c r="F199" s="30">
        <f t="shared" si="7"/>
        <v>99.32</v>
      </c>
      <c r="G199" s="31">
        <f t="shared" si="8"/>
        <v>190</v>
      </c>
      <c r="H199" s="32"/>
    </row>
    <row r="200" spans="1:8">
      <c r="A200" s="25">
        <v>193</v>
      </c>
      <c r="B200" s="26" t="str">
        <f>'报价汇总表（新）排序'!B510</f>
        <v>广东智慧建设项目管理有限公司</v>
      </c>
      <c r="C200" s="27"/>
      <c r="D200" s="28">
        <f>'报价汇总表（新）排序'!D510</f>
        <v>1795463.85</v>
      </c>
      <c r="E200" s="29">
        <f t="shared" si="6"/>
        <v>1</v>
      </c>
      <c r="F200" s="30">
        <f t="shared" si="7"/>
        <v>99.31</v>
      </c>
      <c r="G200" s="31">
        <f t="shared" si="8"/>
        <v>193</v>
      </c>
      <c r="H200" s="32"/>
    </row>
    <row r="201" spans="1:8">
      <c r="A201" s="25">
        <v>194</v>
      </c>
      <c r="B201" s="26" t="str">
        <f>'报价汇总表（新）排序'!B511</f>
        <v>广东玄华建设有限公司</v>
      </c>
      <c r="C201" s="27"/>
      <c r="D201" s="28">
        <f>'报价汇总表（新）排序'!D511</f>
        <v>1795396.58</v>
      </c>
      <c r="E201" s="29">
        <f t="shared" ref="E201:E264" si="9">IF(D201&gt;$G$5,$G$6*3,$G$6)</f>
        <v>1</v>
      </c>
      <c r="F201" s="30">
        <f t="shared" ref="F201:F264" si="10">ROUND(100-ABS(D201-$G$5)*100/$G$5*E201,2)</f>
        <v>99.31</v>
      </c>
      <c r="G201" s="31">
        <f t="shared" ref="G201:G264" si="11">RANK(F201,$F$8:$F$366,0)</f>
        <v>193</v>
      </c>
      <c r="H201" s="32"/>
    </row>
    <row r="202" spans="1:8">
      <c r="A202" s="25">
        <v>195</v>
      </c>
      <c r="B202" s="26" t="str">
        <f>'报价汇总表（新）排序'!B512</f>
        <v>广州市海承建设工程有限公司</v>
      </c>
      <c r="C202" s="27"/>
      <c r="D202" s="28">
        <f>'报价汇总表（新）排序'!D512</f>
        <v>1795319.07</v>
      </c>
      <c r="E202" s="29">
        <f t="shared" si="9"/>
        <v>1</v>
      </c>
      <c r="F202" s="30">
        <f t="shared" si="10"/>
        <v>99.3</v>
      </c>
      <c r="G202" s="31">
        <f t="shared" si="11"/>
        <v>195</v>
      </c>
      <c r="H202" s="32"/>
    </row>
    <row r="203" spans="1:8">
      <c r="A203" s="25">
        <v>196</v>
      </c>
      <c r="B203" s="26" t="str">
        <f>'报价汇总表（新）排序'!B513</f>
        <v>广东赛众建设有限公司</v>
      </c>
      <c r="C203" s="27"/>
      <c r="D203" s="28">
        <f>'报价汇总表（新）排序'!D513</f>
        <v>1795211.21</v>
      </c>
      <c r="E203" s="29">
        <f t="shared" si="9"/>
        <v>1</v>
      </c>
      <c r="F203" s="30">
        <f t="shared" si="10"/>
        <v>99.3</v>
      </c>
      <c r="G203" s="31">
        <f t="shared" si="11"/>
        <v>195</v>
      </c>
      <c r="H203" s="32"/>
    </row>
    <row r="204" spans="1:8">
      <c r="A204" s="25">
        <v>197</v>
      </c>
      <c r="B204" s="26" t="str">
        <f>'报价汇总表（新）排序'!B514</f>
        <v>广东俞成建设工程有限公司</v>
      </c>
      <c r="C204" s="27"/>
      <c r="D204" s="28">
        <f>'报价汇总表（新）排序'!D514</f>
        <v>1795185.18</v>
      </c>
      <c r="E204" s="29">
        <f t="shared" si="9"/>
        <v>1</v>
      </c>
      <c r="F204" s="30">
        <f t="shared" si="10"/>
        <v>99.3</v>
      </c>
      <c r="G204" s="31">
        <f t="shared" si="11"/>
        <v>195</v>
      </c>
      <c r="H204" s="32"/>
    </row>
    <row r="205" spans="1:8">
      <c r="A205" s="25">
        <v>198</v>
      </c>
      <c r="B205" s="26" t="str">
        <f>'报价汇总表（新）排序'!B515</f>
        <v>广东禾新建设工程有限公司</v>
      </c>
      <c r="C205" s="27"/>
      <c r="D205" s="28">
        <f>'报价汇总表（新）排序'!D515</f>
        <v>1795181.32</v>
      </c>
      <c r="E205" s="29">
        <f t="shared" si="9"/>
        <v>1</v>
      </c>
      <c r="F205" s="30">
        <f t="shared" si="10"/>
        <v>99.3</v>
      </c>
      <c r="G205" s="31">
        <f t="shared" si="11"/>
        <v>195</v>
      </c>
      <c r="H205" s="32"/>
    </row>
    <row r="206" spans="1:8">
      <c r="A206" s="25">
        <v>199</v>
      </c>
      <c r="B206" s="26" t="str">
        <f>'报价汇总表（新）排序'!B516</f>
        <v>广东上鸿建设有限公司</v>
      </c>
      <c r="C206" s="27"/>
      <c r="D206" s="28">
        <f>'报价汇总表（新）排序'!D516</f>
        <v>1794934.25</v>
      </c>
      <c r="E206" s="29">
        <f t="shared" si="9"/>
        <v>1</v>
      </c>
      <c r="F206" s="30">
        <f t="shared" si="10"/>
        <v>99.28</v>
      </c>
      <c r="G206" s="31">
        <f t="shared" si="11"/>
        <v>199</v>
      </c>
      <c r="H206" s="32"/>
    </row>
    <row r="207" spans="1:8">
      <c r="A207" s="25">
        <v>200</v>
      </c>
      <c r="B207" s="26" t="str">
        <f>'报价汇总表（新）排序'!B517</f>
        <v>广东中筑建设工程有限公司</v>
      </c>
      <c r="C207" s="27"/>
      <c r="D207" s="28">
        <f>'报价汇总表（新）排序'!D517</f>
        <v>1794934.25</v>
      </c>
      <c r="E207" s="29">
        <f t="shared" si="9"/>
        <v>1</v>
      </c>
      <c r="F207" s="30">
        <f t="shared" si="10"/>
        <v>99.28</v>
      </c>
      <c r="G207" s="31">
        <f t="shared" si="11"/>
        <v>199</v>
      </c>
      <c r="H207" s="32"/>
    </row>
    <row r="208" spans="1:8">
      <c r="A208" s="25">
        <v>201</v>
      </c>
      <c r="B208" s="26" t="str">
        <f>'报价汇总表（新）排序'!B518</f>
        <v>深圳华安达建设集团有限公司</v>
      </c>
      <c r="C208" s="27"/>
      <c r="D208" s="28">
        <f>'报价汇总表（新）排序'!D518</f>
        <v>1794934.25</v>
      </c>
      <c r="E208" s="29">
        <f t="shared" si="9"/>
        <v>1</v>
      </c>
      <c r="F208" s="30">
        <f t="shared" si="10"/>
        <v>99.28</v>
      </c>
      <c r="G208" s="31">
        <f t="shared" si="11"/>
        <v>199</v>
      </c>
      <c r="H208" s="32"/>
    </row>
    <row r="209" spans="1:8">
      <c r="A209" s="25">
        <v>202</v>
      </c>
      <c r="B209" s="26" t="str">
        <f>'报价汇总表（新）排序'!B519</f>
        <v>深圳市欣和建设工程有限公司</v>
      </c>
      <c r="C209" s="27"/>
      <c r="D209" s="28">
        <f>'报价汇总表（新）排序'!D519</f>
        <v>1794934.25</v>
      </c>
      <c r="E209" s="29">
        <f t="shared" si="9"/>
        <v>1</v>
      </c>
      <c r="F209" s="30">
        <f t="shared" si="10"/>
        <v>99.28</v>
      </c>
      <c r="G209" s="31">
        <f t="shared" si="11"/>
        <v>199</v>
      </c>
      <c r="H209" s="32"/>
    </row>
    <row r="210" spans="1:8">
      <c r="A210" s="25">
        <v>203</v>
      </c>
      <c r="B210" s="26" t="str">
        <f>'报价汇总表（新）排序'!B520</f>
        <v>广东盛德发展建设有限公司</v>
      </c>
      <c r="C210" s="27"/>
      <c r="D210" s="28">
        <f>'报价汇总表（新）排序'!D520</f>
        <v>1794934.25</v>
      </c>
      <c r="E210" s="29">
        <f t="shared" si="9"/>
        <v>1</v>
      </c>
      <c r="F210" s="30">
        <f t="shared" si="10"/>
        <v>99.28</v>
      </c>
      <c r="G210" s="31">
        <f t="shared" si="11"/>
        <v>199</v>
      </c>
      <c r="H210" s="32"/>
    </row>
    <row r="211" spans="1:8">
      <c r="A211" s="25">
        <v>204</v>
      </c>
      <c r="B211" s="26" t="str">
        <f>'报价汇总表（新）排序'!B521</f>
        <v>广东耀华建设有限公司</v>
      </c>
      <c r="C211" s="27"/>
      <c r="D211" s="28">
        <f>'报价汇总表（新）排序'!D521</f>
        <v>1794934.25</v>
      </c>
      <c r="E211" s="29">
        <f t="shared" si="9"/>
        <v>1</v>
      </c>
      <c r="F211" s="30">
        <f t="shared" si="10"/>
        <v>99.28</v>
      </c>
      <c r="G211" s="31">
        <f t="shared" si="11"/>
        <v>199</v>
      </c>
      <c r="H211" s="32"/>
    </row>
    <row r="212" spans="1:8">
      <c r="A212" s="25">
        <v>205</v>
      </c>
      <c r="B212" s="26" t="str">
        <f>'报价汇总表（新）排序'!B522</f>
        <v>深圳维泰建设集团有限公司</v>
      </c>
      <c r="C212" s="27"/>
      <c r="D212" s="28">
        <f>'报价汇总表（新）排序'!D522</f>
        <v>1794934.25</v>
      </c>
      <c r="E212" s="29">
        <f t="shared" si="9"/>
        <v>1</v>
      </c>
      <c r="F212" s="30">
        <f t="shared" si="10"/>
        <v>99.28</v>
      </c>
      <c r="G212" s="31">
        <f t="shared" si="11"/>
        <v>199</v>
      </c>
      <c r="H212" s="32"/>
    </row>
    <row r="213" spans="1:8">
      <c r="A213" s="25">
        <v>206</v>
      </c>
      <c r="B213" s="26" t="str">
        <f>'报价汇总表（新）排序'!B523</f>
        <v>福建省东升鸿工程建设有限公司</v>
      </c>
      <c r="C213" s="27"/>
      <c r="D213" s="28">
        <f>'报价汇总表（新）排序'!D523</f>
        <v>1794934.25</v>
      </c>
      <c r="E213" s="29">
        <f t="shared" si="9"/>
        <v>1</v>
      </c>
      <c r="F213" s="30">
        <f t="shared" si="10"/>
        <v>99.28</v>
      </c>
      <c r="G213" s="31">
        <f t="shared" si="11"/>
        <v>199</v>
      </c>
      <c r="H213" s="32"/>
    </row>
    <row r="214" spans="1:8">
      <c r="A214" s="25">
        <v>207</v>
      </c>
      <c r="B214" s="26" t="str">
        <f>'报价汇总表（新）排序'!B524</f>
        <v>广东侨福建设有限公司</v>
      </c>
      <c r="C214" s="27"/>
      <c r="D214" s="28">
        <f>'报价汇总表（新）排序'!D524</f>
        <v>1794934.25</v>
      </c>
      <c r="E214" s="29">
        <f t="shared" si="9"/>
        <v>1</v>
      </c>
      <c r="F214" s="30">
        <f t="shared" si="10"/>
        <v>99.28</v>
      </c>
      <c r="G214" s="31">
        <f t="shared" si="11"/>
        <v>199</v>
      </c>
      <c r="H214" s="32"/>
    </row>
    <row r="215" spans="1:8">
      <c r="A215" s="25">
        <v>208</v>
      </c>
      <c r="B215" s="26" t="str">
        <f>'报价汇总表（新）排序'!B525</f>
        <v>广西宏发建筑集团有限公司</v>
      </c>
      <c r="C215" s="27"/>
      <c r="D215" s="28">
        <f>'报价汇总表（新）排序'!D525</f>
        <v>1794934.25</v>
      </c>
      <c r="E215" s="29">
        <f t="shared" si="9"/>
        <v>1</v>
      </c>
      <c r="F215" s="30">
        <f t="shared" si="10"/>
        <v>99.28</v>
      </c>
      <c r="G215" s="31">
        <f t="shared" si="11"/>
        <v>199</v>
      </c>
      <c r="H215" s="32"/>
    </row>
    <row r="216" spans="1:8">
      <c r="A216" s="25">
        <v>209</v>
      </c>
      <c r="B216" s="26" t="str">
        <f>'报价汇总表（新）排序'!B526</f>
        <v>广东裕达智能科技有限公司</v>
      </c>
      <c r="C216" s="27"/>
      <c r="D216" s="28">
        <f>'报价汇总表（新）排序'!D526</f>
        <v>1794934.25</v>
      </c>
      <c r="E216" s="29">
        <f t="shared" si="9"/>
        <v>1</v>
      </c>
      <c r="F216" s="30">
        <f t="shared" si="10"/>
        <v>99.28</v>
      </c>
      <c r="G216" s="31">
        <f t="shared" si="11"/>
        <v>199</v>
      </c>
      <c r="H216" s="32"/>
    </row>
    <row r="217" spans="1:8">
      <c r="A217" s="25">
        <v>210</v>
      </c>
      <c r="B217" s="26" t="str">
        <f>'报价汇总表（新）排序'!B527</f>
        <v>广东莞建建设工程有限公司</v>
      </c>
      <c r="C217" s="27"/>
      <c r="D217" s="28">
        <f>'报价汇总表（新）排序'!D527</f>
        <v>1794934.25</v>
      </c>
      <c r="E217" s="29">
        <f t="shared" si="9"/>
        <v>1</v>
      </c>
      <c r="F217" s="30">
        <f t="shared" si="10"/>
        <v>99.28</v>
      </c>
      <c r="G217" s="31">
        <f t="shared" si="11"/>
        <v>199</v>
      </c>
      <c r="H217" s="32"/>
    </row>
    <row r="218" spans="1:8">
      <c r="A218" s="25">
        <v>211</v>
      </c>
      <c r="B218" s="26" t="str">
        <f>'报价汇总表（新）排序'!B528</f>
        <v>广东裕仁生态建设有限公司</v>
      </c>
      <c r="C218" s="27"/>
      <c r="D218" s="28">
        <f>'报价汇总表（新）排序'!D528</f>
        <v>1794847.11</v>
      </c>
      <c r="E218" s="29">
        <f t="shared" si="9"/>
        <v>1</v>
      </c>
      <c r="F218" s="30">
        <f t="shared" si="10"/>
        <v>99.28</v>
      </c>
      <c r="G218" s="31">
        <f t="shared" si="11"/>
        <v>199</v>
      </c>
      <c r="H218" s="32"/>
    </row>
    <row r="219" spans="1:8">
      <c r="A219" s="25">
        <v>212</v>
      </c>
      <c r="B219" s="26" t="str">
        <f>'报价汇总表（新）排序'!B529</f>
        <v>广东利基建设工程有限公司</v>
      </c>
      <c r="C219" s="27"/>
      <c r="D219" s="28">
        <f>'报价汇总表（新）排序'!D529</f>
        <v>1794558.65</v>
      </c>
      <c r="E219" s="29">
        <f t="shared" si="9"/>
        <v>1</v>
      </c>
      <c r="F219" s="30">
        <f t="shared" si="10"/>
        <v>99.26</v>
      </c>
      <c r="G219" s="31">
        <f t="shared" si="11"/>
        <v>212</v>
      </c>
      <c r="H219" s="32"/>
    </row>
    <row r="220" spans="1:8">
      <c r="A220" s="25">
        <v>213</v>
      </c>
      <c r="B220" s="26" t="str">
        <f>'报价汇总表（新）排序'!B530</f>
        <v>深圳市彬绿园林有限公司</v>
      </c>
      <c r="C220" s="27"/>
      <c r="D220" s="28">
        <f>'报价汇总表（新）排序'!D530</f>
        <v>1794474.08</v>
      </c>
      <c r="E220" s="29">
        <f t="shared" si="9"/>
        <v>1</v>
      </c>
      <c r="F220" s="30">
        <f t="shared" si="10"/>
        <v>99.26</v>
      </c>
      <c r="G220" s="31">
        <f t="shared" si="11"/>
        <v>212</v>
      </c>
      <c r="H220" s="32"/>
    </row>
    <row r="221" spans="1:8">
      <c r="A221" s="25">
        <v>214</v>
      </c>
      <c r="B221" s="26" t="str">
        <f>'报价汇总表（新）排序'!B531</f>
        <v>广东鸿福城建设有限公司</v>
      </c>
      <c r="C221" s="27"/>
      <c r="D221" s="28">
        <f>'报价汇总表（新）排序'!D531</f>
        <v>1794341.47</v>
      </c>
      <c r="E221" s="29">
        <f t="shared" si="9"/>
        <v>1</v>
      </c>
      <c r="F221" s="30">
        <f t="shared" si="10"/>
        <v>99.25</v>
      </c>
      <c r="G221" s="31">
        <f t="shared" si="11"/>
        <v>214</v>
      </c>
      <c r="H221" s="32"/>
    </row>
    <row r="222" spans="1:8">
      <c r="A222" s="25">
        <v>215</v>
      </c>
      <c r="B222" s="26" t="str">
        <f>'报价汇总表（新）排序'!B532</f>
        <v>东莞市天祥建设工程有限公司</v>
      </c>
      <c r="C222" s="27"/>
      <c r="D222" s="28">
        <f>'报价汇总表（新）排序'!D532</f>
        <v>1794266.51</v>
      </c>
      <c r="E222" s="29">
        <f t="shared" si="9"/>
        <v>1</v>
      </c>
      <c r="F222" s="30">
        <f t="shared" si="10"/>
        <v>99.25</v>
      </c>
      <c r="G222" s="31">
        <f t="shared" si="11"/>
        <v>214</v>
      </c>
      <c r="H222" s="32"/>
    </row>
    <row r="223" spans="1:8">
      <c r="A223" s="25">
        <v>216</v>
      </c>
      <c r="B223" s="26" t="str">
        <f>'报价汇总表（新）排序'!B533</f>
        <v>广东恒安建设工程有限公司</v>
      </c>
      <c r="C223" s="27"/>
      <c r="D223" s="28">
        <f>'报价汇总表（新）排序'!D533</f>
        <v>1794217.29</v>
      </c>
      <c r="E223" s="29">
        <f t="shared" si="9"/>
        <v>1</v>
      </c>
      <c r="F223" s="30">
        <f t="shared" si="10"/>
        <v>99.24</v>
      </c>
      <c r="G223" s="31">
        <f t="shared" si="11"/>
        <v>216</v>
      </c>
      <c r="H223" s="32"/>
    </row>
    <row r="224" spans="1:8">
      <c r="A224" s="25">
        <v>217</v>
      </c>
      <c r="B224" s="26" t="str">
        <f>'报价汇总表（新）排序'!B534</f>
        <v>河南酬安建设工程有限公司</v>
      </c>
      <c r="C224" s="27"/>
      <c r="D224" s="28">
        <f>'报价汇总表（新）排序'!D534</f>
        <v>1794156.97</v>
      </c>
      <c r="E224" s="29">
        <f t="shared" si="9"/>
        <v>1</v>
      </c>
      <c r="F224" s="30">
        <f t="shared" si="10"/>
        <v>99.24</v>
      </c>
      <c r="G224" s="31">
        <f t="shared" si="11"/>
        <v>216</v>
      </c>
      <c r="H224" s="32"/>
    </row>
    <row r="225" spans="1:8">
      <c r="A225" s="25">
        <v>218</v>
      </c>
      <c r="B225" s="26" t="str">
        <f>'报价汇总表（新）排序'!B535</f>
        <v>广东鼎顺建设集团有限公司</v>
      </c>
      <c r="C225" s="27"/>
      <c r="D225" s="28">
        <f>'报价汇总表（新）排序'!D535</f>
        <v>1793892.08</v>
      </c>
      <c r="E225" s="29">
        <f t="shared" si="9"/>
        <v>1</v>
      </c>
      <c r="F225" s="30">
        <f t="shared" si="10"/>
        <v>99.22</v>
      </c>
      <c r="G225" s="31">
        <f t="shared" si="11"/>
        <v>218</v>
      </c>
      <c r="H225" s="32"/>
    </row>
    <row r="226" spans="1:8">
      <c r="A226" s="25">
        <v>219</v>
      </c>
      <c r="B226" s="26" t="str">
        <f>'报价汇总表（新）排序'!B536</f>
        <v>泰惠建设（广东）有限公司</v>
      </c>
      <c r="C226" s="27"/>
      <c r="D226" s="28">
        <f>'报价汇总表（新）排序'!D536</f>
        <v>1793811.03</v>
      </c>
      <c r="E226" s="29">
        <f t="shared" si="9"/>
        <v>1</v>
      </c>
      <c r="F226" s="30">
        <f t="shared" si="10"/>
        <v>99.22</v>
      </c>
      <c r="G226" s="31">
        <f t="shared" si="11"/>
        <v>218</v>
      </c>
      <c r="H226" s="32"/>
    </row>
    <row r="227" spans="1:8">
      <c r="A227" s="25">
        <v>220</v>
      </c>
      <c r="B227" s="26" t="str">
        <f>'报价汇总表（新）排序'!B537</f>
        <v>恒炬达建设有限公司</v>
      </c>
      <c r="C227" s="27"/>
      <c r="D227" s="28">
        <f>'报价汇总表（新）排序'!D537</f>
        <v>1793762.62</v>
      </c>
      <c r="E227" s="29">
        <f t="shared" si="9"/>
        <v>1</v>
      </c>
      <c r="F227" s="30">
        <f t="shared" si="10"/>
        <v>99.22</v>
      </c>
      <c r="G227" s="31">
        <f t="shared" si="11"/>
        <v>218</v>
      </c>
      <c r="H227" s="32"/>
    </row>
    <row r="228" spans="1:8">
      <c r="A228" s="25">
        <v>221</v>
      </c>
      <c r="B228" s="26" t="str">
        <f>'报价汇总表（新）排序'!B538</f>
        <v>广东中汇鼎建设有限公司</v>
      </c>
      <c r="C228" s="27"/>
      <c r="D228" s="28">
        <f>'报价汇总表（新）排序'!D538</f>
        <v>1793551.59</v>
      </c>
      <c r="E228" s="29">
        <f t="shared" si="9"/>
        <v>1</v>
      </c>
      <c r="F228" s="30">
        <f t="shared" si="10"/>
        <v>99.21</v>
      </c>
      <c r="G228" s="31">
        <f t="shared" si="11"/>
        <v>221</v>
      </c>
      <c r="H228" s="32"/>
    </row>
    <row r="229" spans="1:8">
      <c r="A229" s="25">
        <v>222</v>
      </c>
      <c r="B229" s="26" t="str">
        <f>'报价汇总表（新）排序'!B539</f>
        <v>广州市庆和源建设有限公司</v>
      </c>
      <c r="C229" s="27"/>
      <c r="D229" s="28">
        <f>'报价汇总表（新）排序'!D539</f>
        <v>1793183.16</v>
      </c>
      <c r="E229" s="29">
        <f t="shared" si="9"/>
        <v>1</v>
      </c>
      <c r="F229" s="30">
        <f t="shared" si="10"/>
        <v>99.19</v>
      </c>
      <c r="G229" s="31">
        <f t="shared" si="11"/>
        <v>222</v>
      </c>
      <c r="H229" s="32"/>
    </row>
    <row r="230" spans="1:8">
      <c r="A230" s="25">
        <v>223</v>
      </c>
      <c r="B230" s="26" t="str">
        <f>'报价汇总表（新）排序'!B540</f>
        <v>广东巴一建设有限公司</v>
      </c>
      <c r="C230" s="27"/>
      <c r="D230" s="28">
        <f>'报价汇总表（新）排序'!D540</f>
        <v>1793093.35</v>
      </c>
      <c r="E230" s="29">
        <f t="shared" si="9"/>
        <v>1</v>
      </c>
      <c r="F230" s="30">
        <f t="shared" si="10"/>
        <v>99.18</v>
      </c>
      <c r="G230" s="31">
        <f t="shared" si="11"/>
        <v>223</v>
      </c>
      <c r="H230" s="32"/>
    </row>
    <row r="231" spans="1:8">
      <c r="A231" s="25">
        <v>224</v>
      </c>
      <c r="B231" s="26" t="str">
        <f>'报价汇总表（新）排序'!B541</f>
        <v>广东明坤建设工程有限公司</v>
      </c>
      <c r="C231" s="27"/>
      <c r="D231" s="28">
        <f>'报价汇总表（新）排序'!D541</f>
        <v>1793093.35</v>
      </c>
      <c r="E231" s="29">
        <f t="shared" si="9"/>
        <v>1</v>
      </c>
      <c r="F231" s="30">
        <f t="shared" si="10"/>
        <v>99.18</v>
      </c>
      <c r="G231" s="31">
        <f t="shared" si="11"/>
        <v>223</v>
      </c>
      <c r="H231" s="32"/>
    </row>
    <row r="232" spans="1:8">
      <c r="A232" s="25">
        <v>225</v>
      </c>
      <c r="B232" s="26" t="str">
        <f>'报价汇总表（新）排序'!B542</f>
        <v>广东一中建筑工程有限公司</v>
      </c>
      <c r="C232" s="27"/>
      <c r="D232" s="28">
        <f>'报价汇总表（新）排序'!D542</f>
        <v>1793093.35</v>
      </c>
      <c r="E232" s="29">
        <f t="shared" si="9"/>
        <v>1</v>
      </c>
      <c r="F232" s="30">
        <f t="shared" si="10"/>
        <v>99.18</v>
      </c>
      <c r="G232" s="31">
        <f t="shared" si="11"/>
        <v>223</v>
      </c>
      <c r="H232" s="32"/>
    </row>
    <row r="233" spans="1:8">
      <c r="A233" s="25">
        <v>226</v>
      </c>
      <c r="B233" s="26" t="str">
        <f>'报价汇总表（新）排序'!B543</f>
        <v>广州弘锭工程建筑集团有限公司</v>
      </c>
      <c r="C233" s="27"/>
      <c r="D233" s="28">
        <f>'报价汇总表（新）排序'!D543</f>
        <v>1793093.35</v>
      </c>
      <c r="E233" s="29">
        <f t="shared" si="9"/>
        <v>1</v>
      </c>
      <c r="F233" s="30">
        <f t="shared" si="10"/>
        <v>99.18</v>
      </c>
      <c r="G233" s="31">
        <f t="shared" si="11"/>
        <v>223</v>
      </c>
      <c r="H233" s="32"/>
    </row>
    <row r="234" spans="1:8">
      <c r="A234" s="25">
        <v>227</v>
      </c>
      <c r="B234" s="26" t="str">
        <f>'报价汇总表（新）排序'!B544</f>
        <v>广东东冠建设工程有限公司</v>
      </c>
      <c r="C234" s="27"/>
      <c r="D234" s="28">
        <f>'报价汇总表（新）排序'!D544</f>
        <v>1793093.35</v>
      </c>
      <c r="E234" s="29">
        <f t="shared" si="9"/>
        <v>1</v>
      </c>
      <c r="F234" s="30">
        <f t="shared" si="10"/>
        <v>99.18</v>
      </c>
      <c r="G234" s="31">
        <f t="shared" si="11"/>
        <v>223</v>
      </c>
      <c r="H234" s="32"/>
    </row>
    <row r="235" spans="1:8">
      <c r="A235" s="25">
        <v>228</v>
      </c>
      <c r="B235" s="26" t="str">
        <f>'报价汇总表（新）排序'!B545</f>
        <v>深圳市安信建设工程有限公司</v>
      </c>
      <c r="C235" s="27"/>
      <c r="D235" s="28">
        <f>'报价汇总表（新）排序'!D545</f>
        <v>1793093.35</v>
      </c>
      <c r="E235" s="29">
        <f t="shared" si="9"/>
        <v>1</v>
      </c>
      <c r="F235" s="30">
        <f t="shared" si="10"/>
        <v>99.18</v>
      </c>
      <c r="G235" s="31">
        <f t="shared" si="11"/>
        <v>223</v>
      </c>
      <c r="H235" s="32"/>
    </row>
    <row r="236" spans="1:8">
      <c r="A236" s="25">
        <v>229</v>
      </c>
      <c r="B236" s="26" t="str">
        <f>'报价汇总表（新）排序'!B546</f>
        <v>广东和裕建设工程有限公司</v>
      </c>
      <c r="C236" s="27"/>
      <c r="D236" s="28">
        <f>'报价汇总表（新）排序'!D546</f>
        <v>1793093.35</v>
      </c>
      <c r="E236" s="29">
        <f t="shared" si="9"/>
        <v>1</v>
      </c>
      <c r="F236" s="30">
        <f t="shared" si="10"/>
        <v>99.18</v>
      </c>
      <c r="G236" s="31">
        <f t="shared" si="11"/>
        <v>223</v>
      </c>
      <c r="H236" s="32"/>
    </row>
    <row r="237" spans="1:8">
      <c r="A237" s="25">
        <v>230</v>
      </c>
      <c r="B237" s="26" t="str">
        <f>'报价汇总表（新）排序'!B547</f>
        <v>广东广新建设发展有限公司</v>
      </c>
      <c r="C237" s="27"/>
      <c r="D237" s="28">
        <f>'报价汇总表（新）排序'!D547</f>
        <v>1793093.35</v>
      </c>
      <c r="E237" s="29">
        <f t="shared" si="9"/>
        <v>1</v>
      </c>
      <c r="F237" s="30">
        <f t="shared" si="10"/>
        <v>99.18</v>
      </c>
      <c r="G237" s="31">
        <f t="shared" si="11"/>
        <v>223</v>
      </c>
      <c r="H237" s="32"/>
    </row>
    <row r="238" spans="1:8">
      <c r="A238" s="25">
        <v>231</v>
      </c>
      <c r="B238" s="26" t="str">
        <f>'报价汇总表（新）排序'!B548</f>
        <v>广东长利建设有限公司</v>
      </c>
      <c r="C238" s="27"/>
      <c r="D238" s="28">
        <f>'报价汇总表（新）排序'!D548</f>
        <v>1793093.35</v>
      </c>
      <c r="E238" s="29">
        <f t="shared" si="9"/>
        <v>1</v>
      </c>
      <c r="F238" s="30">
        <f t="shared" si="10"/>
        <v>99.18</v>
      </c>
      <c r="G238" s="31">
        <f t="shared" si="11"/>
        <v>223</v>
      </c>
      <c r="H238" s="32"/>
    </row>
    <row r="239" spans="1:8">
      <c r="A239" s="25">
        <v>232</v>
      </c>
      <c r="B239" s="26" t="str">
        <f>'报价汇总表（新）排序'!B549</f>
        <v>广州铭珩建筑科技有限公司</v>
      </c>
      <c r="C239" s="27"/>
      <c r="D239" s="28">
        <f>'报价汇总表（新）排序'!D549</f>
        <v>1793093.35</v>
      </c>
      <c r="E239" s="29">
        <f t="shared" si="9"/>
        <v>1</v>
      </c>
      <c r="F239" s="30">
        <f t="shared" si="10"/>
        <v>99.18</v>
      </c>
      <c r="G239" s="31">
        <f t="shared" si="11"/>
        <v>223</v>
      </c>
      <c r="H239" s="32"/>
    </row>
    <row r="240" spans="1:8">
      <c r="A240" s="25">
        <v>233</v>
      </c>
      <c r="B240" s="26" t="str">
        <f>'报价汇总表（新）排序'!B550</f>
        <v>深圳市东部城建设工程有限公司</v>
      </c>
      <c r="C240" s="27"/>
      <c r="D240" s="28">
        <f>'报价汇总表（新）排序'!D550</f>
        <v>1793093.33</v>
      </c>
      <c r="E240" s="29">
        <f t="shared" si="9"/>
        <v>1</v>
      </c>
      <c r="F240" s="30">
        <f t="shared" si="10"/>
        <v>99.18</v>
      </c>
      <c r="G240" s="31">
        <f t="shared" si="11"/>
        <v>223</v>
      </c>
      <c r="H240" s="32"/>
    </row>
    <row r="241" spans="1:8">
      <c r="A241" s="25">
        <v>234</v>
      </c>
      <c r="B241" s="26" t="str">
        <f>'报价汇总表（新）排序'!B551</f>
        <v>广东中升建筑工程有限公司</v>
      </c>
      <c r="C241" s="27"/>
      <c r="D241" s="28">
        <f>'报价汇总表（新）排序'!D551</f>
        <v>1792926.97</v>
      </c>
      <c r="E241" s="29">
        <f t="shared" si="9"/>
        <v>1</v>
      </c>
      <c r="F241" s="30">
        <f t="shared" si="10"/>
        <v>99.17</v>
      </c>
      <c r="G241" s="31">
        <f t="shared" si="11"/>
        <v>234</v>
      </c>
      <c r="H241" s="32"/>
    </row>
    <row r="242" spans="1:8">
      <c r="A242" s="25">
        <v>235</v>
      </c>
      <c r="B242" s="26" t="str">
        <f>'报价汇总表（新）排序'!B552</f>
        <v>深圳市川和建设有限公司</v>
      </c>
      <c r="C242" s="27"/>
      <c r="D242" s="28">
        <f>'报价汇总表（新）排序'!D552</f>
        <v>1792629.1</v>
      </c>
      <c r="E242" s="29">
        <f t="shared" si="9"/>
        <v>1</v>
      </c>
      <c r="F242" s="30">
        <f t="shared" si="10"/>
        <v>99.15</v>
      </c>
      <c r="G242" s="31">
        <f t="shared" si="11"/>
        <v>235</v>
      </c>
      <c r="H242" s="32"/>
    </row>
    <row r="243" spans="1:8">
      <c r="A243" s="25">
        <v>236</v>
      </c>
      <c r="B243" s="26" t="str">
        <f>'报价汇总表（新）排序'!B553</f>
        <v>广东泓旺建设工程有限公司</v>
      </c>
      <c r="C243" s="27"/>
      <c r="D243" s="28">
        <f>'报价汇总表（新）排序'!D553</f>
        <v>1792610.14</v>
      </c>
      <c r="E243" s="29">
        <f t="shared" si="9"/>
        <v>1</v>
      </c>
      <c r="F243" s="30">
        <f t="shared" si="10"/>
        <v>99.15</v>
      </c>
      <c r="G243" s="31">
        <f t="shared" si="11"/>
        <v>235</v>
      </c>
      <c r="H243" s="32"/>
    </row>
    <row r="244" spans="1:8">
      <c r="A244" s="25">
        <v>237</v>
      </c>
      <c r="B244" s="26" t="str">
        <f>'报价汇总表（新）排序'!B554</f>
        <v>林邦建设有限公司</v>
      </c>
      <c r="C244" s="27"/>
      <c r="D244" s="28">
        <f>'报价汇总表（新）排序'!D554</f>
        <v>1792386.38</v>
      </c>
      <c r="E244" s="29">
        <f t="shared" si="9"/>
        <v>1</v>
      </c>
      <c r="F244" s="30">
        <f t="shared" si="10"/>
        <v>99.14</v>
      </c>
      <c r="G244" s="31">
        <f t="shared" si="11"/>
        <v>237</v>
      </c>
      <c r="H244" s="32"/>
    </row>
    <row r="245" spans="1:8">
      <c r="A245" s="25">
        <v>238</v>
      </c>
      <c r="B245" s="26" t="str">
        <f>'报价汇总表（新）排序'!B555</f>
        <v>江西聚源建设工程有限公司</v>
      </c>
      <c r="C245" s="27"/>
      <c r="D245" s="28">
        <f>'报价汇总表（新）排序'!D555</f>
        <v>1792215.88</v>
      </c>
      <c r="E245" s="29">
        <f t="shared" si="9"/>
        <v>1</v>
      </c>
      <c r="F245" s="30">
        <f t="shared" si="10"/>
        <v>99.13</v>
      </c>
      <c r="G245" s="31">
        <f t="shared" si="11"/>
        <v>238</v>
      </c>
      <c r="H245" s="32"/>
    </row>
    <row r="246" spans="1:8">
      <c r="A246" s="25">
        <v>239</v>
      </c>
      <c r="B246" s="26" t="str">
        <f>'报价汇总表（新）排序'!B556</f>
        <v>广东诺承建设工程有限公司</v>
      </c>
      <c r="C246" s="27"/>
      <c r="D246" s="28">
        <f>'报价汇总表（新）排序'!D556</f>
        <v>1791696.96</v>
      </c>
      <c r="E246" s="29">
        <f t="shared" si="9"/>
        <v>1</v>
      </c>
      <c r="F246" s="30">
        <f t="shared" si="10"/>
        <v>99.1</v>
      </c>
      <c r="G246" s="31">
        <f t="shared" si="11"/>
        <v>239</v>
      </c>
      <c r="H246" s="32"/>
    </row>
    <row r="247" spans="1:8">
      <c r="A247" s="25">
        <v>240</v>
      </c>
      <c r="B247" s="26" t="str">
        <f>'报价汇总表（新）排序'!B557</f>
        <v>广东佳大建设工程有限公司</v>
      </c>
      <c r="C247" s="27"/>
      <c r="D247" s="28">
        <f>'报价汇总表（新）排序'!D557</f>
        <v>1791416.36</v>
      </c>
      <c r="E247" s="29">
        <f t="shared" si="9"/>
        <v>1</v>
      </c>
      <c r="F247" s="30">
        <f t="shared" si="10"/>
        <v>99.09</v>
      </c>
      <c r="G247" s="31">
        <f t="shared" si="11"/>
        <v>240</v>
      </c>
      <c r="H247" s="32"/>
    </row>
    <row r="248" spans="1:8">
      <c r="A248" s="25">
        <v>241</v>
      </c>
      <c r="B248" s="26" t="str">
        <f>'报价汇总表（新）排序'!B558</f>
        <v>广东鑫方源建设工程有限公司</v>
      </c>
      <c r="C248" s="27"/>
      <c r="D248" s="28">
        <f>'报价汇总表（新）排序'!D558</f>
        <v>1791320.16</v>
      </c>
      <c r="E248" s="29">
        <f t="shared" si="9"/>
        <v>1</v>
      </c>
      <c r="F248" s="30">
        <f t="shared" si="10"/>
        <v>99.08</v>
      </c>
      <c r="G248" s="31">
        <f t="shared" si="11"/>
        <v>241</v>
      </c>
      <c r="H248" s="32"/>
    </row>
    <row r="249" spans="1:8">
      <c r="A249" s="25">
        <v>242</v>
      </c>
      <c r="B249" s="26" t="str">
        <f>'报价汇总表（新）排序'!B559</f>
        <v>广东御冠建设有限公司</v>
      </c>
      <c r="C249" s="27"/>
      <c r="D249" s="28">
        <f>'报价汇总表（新）排序'!D559</f>
        <v>1791252.44</v>
      </c>
      <c r="E249" s="29">
        <f t="shared" si="9"/>
        <v>1</v>
      </c>
      <c r="F249" s="30">
        <f t="shared" si="10"/>
        <v>99.08</v>
      </c>
      <c r="G249" s="31">
        <f t="shared" si="11"/>
        <v>241</v>
      </c>
      <c r="H249" s="32"/>
    </row>
    <row r="250" spans="1:8">
      <c r="A250" s="25">
        <v>243</v>
      </c>
      <c r="B250" s="26" t="str">
        <f>'报价汇总表（新）排序'!B560</f>
        <v>福建省佳瑞源建设发展有限公司</v>
      </c>
      <c r="C250" s="27"/>
      <c r="D250" s="28">
        <f>'报价汇总表（新）排序'!D560</f>
        <v>1791252.44</v>
      </c>
      <c r="E250" s="29">
        <f t="shared" si="9"/>
        <v>1</v>
      </c>
      <c r="F250" s="30">
        <f t="shared" si="10"/>
        <v>99.08</v>
      </c>
      <c r="G250" s="31">
        <f t="shared" si="11"/>
        <v>241</v>
      </c>
      <c r="H250" s="32"/>
    </row>
    <row r="251" spans="1:8">
      <c r="A251" s="25">
        <v>244</v>
      </c>
      <c r="B251" s="26" t="str">
        <f>'报价汇总表（新）排序'!B561</f>
        <v>广东易阳建设工程有限公司</v>
      </c>
      <c r="C251" s="27"/>
      <c r="D251" s="28">
        <f>'报价汇总表（新）排序'!D561</f>
        <v>1791252.44</v>
      </c>
      <c r="E251" s="29">
        <f t="shared" si="9"/>
        <v>1</v>
      </c>
      <c r="F251" s="30">
        <f t="shared" si="10"/>
        <v>99.08</v>
      </c>
      <c r="G251" s="31">
        <f t="shared" si="11"/>
        <v>241</v>
      </c>
      <c r="H251" s="32"/>
    </row>
    <row r="252" spans="1:8">
      <c r="A252" s="25">
        <v>245</v>
      </c>
      <c r="B252" s="26" t="str">
        <f>'报价汇总表（新）排序'!B562</f>
        <v>中建汇恒建设（深圳）有限公司</v>
      </c>
      <c r="C252" s="27"/>
      <c r="D252" s="28">
        <f>'报价汇总表（新）排序'!D562</f>
        <v>1791252.44</v>
      </c>
      <c r="E252" s="29">
        <f t="shared" si="9"/>
        <v>1</v>
      </c>
      <c r="F252" s="30">
        <f t="shared" si="10"/>
        <v>99.08</v>
      </c>
      <c r="G252" s="31">
        <f t="shared" si="11"/>
        <v>241</v>
      </c>
      <c r="H252" s="32"/>
    </row>
    <row r="253" spans="1:8">
      <c r="A253" s="25">
        <v>246</v>
      </c>
      <c r="B253" s="26" t="str">
        <f>'报价汇总表（新）排序'!B563</f>
        <v>广东昊耀建设工程有限公司</v>
      </c>
      <c r="C253" s="27"/>
      <c r="D253" s="28">
        <f>'报价汇总表（新）排序'!D563</f>
        <v>1791252.44</v>
      </c>
      <c r="E253" s="29">
        <f t="shared" si="9"/>
        <v>1</v>
      </c>
      <c r="F253" s="30">
        <f t="shared" si="10"/>
        <v>99.08</v>
      </c>
      <c r="G253" s="31">
        <f t="shared" si="11"/>
        <v>241</v>
      </c>
      <c r="H253" s="32"/>
    </row>
    <row r="254" spans="1:8">
      <c r="A254" s="25">
        <v>247</v>
      </c>
      <c r="B254" s="26" t="str">
        <f>'报价汇总表（新）排序'!B564</f>
        <v>浩宸建设科技股份有限公司</v>
      </c>
      <c r="C254" s="27"/>
      <c r="D254" s="28">
        <f>'报价汇总表（新）排序'!D564</f>
        <v>1791252.44</v>
      </c>
      <c r="E254" s="29">
        <f t="shared" si="9"/>
        <v>1</v>
      </c>
      <c r="F254" s="30">
        <f t="shared" si="10"/>
        <v>99.08</v>
      </c>
      <c r="G254" s="31">
        <f t="shared" si="11"/>
        <v>241</v>
      </c>
      <c r="H254" s="32"/>
    </row>
    <row r="255" spans="1:8">
      <c r="A255" s="25">
        <v>248</v>
      </c>
      <c r="B255" s="26" t="str">
        <f>'报价汇总表（新）排序'!B565</f>
        <v>广东一号港航建设有限公司</v>
      </c>
      <c r="C255" s="27"/>
      <c r="D255" s="28">
        <f>'报价汇总表（新）排序'!D565</f>
        <v>1791252.44</v>
      </c>
      <c r="E255" s="29">
        <f t="shared" si="9"/>
        <v>1</v>
      </c>
      <c r="F255" s="30">
        <f t="shared" si="10"/>
        <v>99.08</v>
      </c>
      <c r="G255" s="31">
        <f t="shared" si="11"/>
        <v>241</v>
      </c>
      <c r="H255" s="32"/>
    </row>
    <row r="256" spans="1:8">
      <c r="A256" s="25">
        <v>249</v>
      </c>
      <c r="B256" s="26" t="str">
        <f>'报价汇总表（新）排序'!B566</f>
        <v>广州市华汕建设工程有限公司</v>
      </c>
      <c r="C256" s="27"/>
      <c r="D256" s="28">
        <f>'报价汇总表（新）排序'!D566</f>
        <v>1791252.44</v>
      </c>
      <c r="E256" s="29">
        <f t="shared" si="9"/>
        <v>1</v>
      </c>
      <c r="F256" s="30">
        <f t="shared" si="10"/>
        <v>99.08</v>
      </c>
      <c r="G256" s="31">
        <f t="shared" si="11"/>
        <v>241</v>
      </c>
      <c r="H256" s="32"/>
    </row>
    <row r="257" spans="1:8">
      <c r="A257" s="25">
        <v>250</v>
      </c>
      <c r="B257" s="26" t="str">
        <f>'报价汇总表（新）排序'!B567</f>
        <v>广东尚赢建设有限公司</v>
      </c>
      <c r="C257" s="27"/>
      <c r="D257" s="28">
        <f>'报价汇总表（新）排序'!D567</f>
        <v>1791252.44</v>
      </c>
      <c r="E257" s="29">
        <f t="shared" si="9"/>
        <v>1</v>
      </c>
      <c r="F257" s="30">
        <f t="shared" si="10"/>
        <v>99.08</v>
      </c>
      <c r="G257" s="31">
        <f t="shared" si="11"/>
        <v>241</v>
      </c>
      <c r="H257" s="32"/>
    </row>
    <row r="258" spans="1:8">
      <c r="A258" s="25">
        <v>251</v>
      </c>
      <c r="B258" s="26" t="str">
        <f>'报价汇总表（新）排序'!B568</f>
        <v>广东方弘建设有限公司</v>
      </c>
      <c r="C258" s="27"/>
      <c r="D258" s="28">
        <f>'报价汇总表（新）排序'!D568</f>
        <v>1791252.44</v>
      </c>
      <c r="E258" s="29">
        <f t="shared" si="9"/>
        <v>1</v>
      </c>
      <c r="F258" s="30">
        <f t="shared" si="10"/>
        <v>99.08</v>
      </c>
      <c r="G258" s="31">
        <f t="shared" si="11"/>
        <v>241</v>
      </c>
      <c r="H258" s="32"/>
    </row>
    <row r="259" spans="1:8">
      <c r="A259" s="25">
        <v>252</v>
      </c>
      <c r="B259" s="26" t="str">
        <f>'报价汇总表（新）排序'!B569</f>
        <v>贵州鑫黔加建设工程有限公司</v>
      </c>
      <c r="C259" s="27"/>
      <c r="D259" s="28">
        <f>'报价汇总表（新）排序'!D569</f>
        <v>1791120.42</v>
      </c>
      <c r="E259" s="29">
        <f t="shared" si="9"/>
        <v>1</v>
      </c>
      <c r="F259" s="30">
        <f t="shared" si="10"/>
        <v>99.07</v>
      </c>
      <c r="G259" s="31">
        <f t="shared" si="11"/>
        <v>252</v>
      </c>
      <c r="H259" s="32"/>
    </row>
    <row r="260" spans="1:8">
      <c r="A260" s="25">
        <v>253</v>
      </c>
      <c r="B260" s="26" t="str">
        <f>'报价汇总表（新）排序'!B570</f>
        <v>东莞市塘厦建筑工程有限公司</v>
      </c>
      <c r="C260" s="27"/>
      <c r="D260" s="28">
        <f>'报价汇总表（新）排序'!D570</f>
        <v>1790639.92</v>
      </c>
      <c r="E260" s="29">
        <f t="shared" si="9"/>
        <v>1</v>
      </c>
      <c r="F260" s="30">
        <f t="shared" si="10"/>
        <v>99.04</v>
      </c>
      <c r="G260" s="31">
        <f t="shared" si="11"/>
        <v>253</v>
      </c>
      <c r="H260" s="32"/>
    </row>
    <row r="261" spans="1:8">
      <c r="A261" s="25">
        <v>254</v>
      </c>
      <c r="B261" s="26" t="str">
        <f>'报价汇总表（新）排序'!B571</f>
        <v>广东建锐建设有限公司</v>
      </c>
      <c r="C261" s="27"/>
      <c r="D261" s="28">
        <f>'报价汇总表（新）排序'!D571</f>
        <v>1790558.47</v>
      </c>
      <c r="E261" s="29">
        <f t="shared" si="9"/>
        <v>1</v>
      </c>
      <c r="F261" s="30">
        <f t="shared" si="10"/>
        <v>99.04</v>
      </c>
      <c r="G261" s="31">
        <f t="shared" si="11"/>
        <v>253</v>
      </c>
      <c r="H261" s="32"/>
    </row>
    <row r="262" spans="1:8">
      <c r="A262" s="25">
        <v>255</v>
      </c>
      <c r="B262" s="26" t="str">
        <f>'报价汇总表（新）排序'!B572</f>
        <v>深圳市越升建筑集团有限公司</v>
      </c>
      <c r="C262" s="27"/>
      <c r="D262" s="28">
        <f>'报价汇总表（新）排序'!D572</f>
        <v>1790322.85</v>
      </c>
      <c r="E262" s="29">
        <f t="shared" si="9"/>
        <v>1</v>
      </c>
      <c r="F262" s="30">
        <f t="shared" si="10"/>
        <v>99.03</v>
      </c>
      <c r="G262" s="31">
        <f t="shared" si="11"/>
        <v>255</v>
      </c>
      <c r="H262" s="32"/>
    </row>
    <row r="263" spans="1:8">
      <c r="A263" s="25">
        <v>256</v>
      </c>
      <c r="B263" s="26" t="str">
        <f>'报价汇总表（新）排序'!B573</f>
        <v>江西力源水电工程有限公司</v>
      </c>
      <c r="C263" s="27"/>
      <c r="D263" s="28">
        <f>'报价汇总表（新）排序'!D573</f>
        <v>1790101.83</v>
      </c>
      <c r="E263" s="29">
        <f t="shared" si="9"/>
        <v>1</v>
      </c>
      <c r="F263" s="30">
        <f t="shared" si="10"/>
        <v>99.01</v>
      </c>
      <c r="G263" s="31">
        <f t="shared" si="11"/>
        <v>256</v>
      </c>
      <c r="H263" s="32"/>
    </row>
    <row r="264" spans="1:8">
      <c r="A264" s="25">
        <v>257</v>
      </c>
      <c r="B264" s="26" t="str">
        <f>'报价汇总表（新）排序'!B574</f>
        <v>优跃建工（深圳）有限公司</v>
      </c>
      <c r="C264" s="27"/>
      <c r="D264" s="28">
        <f>'报价汇总表（新）排序'!D574</f>
        <v>1790015.36</v>
      </c>
      <c r="E264" s="29">
        <f t="shared" si="9"/>
        <v>1</v>
      </c>
      <c r="F264" s="30">
        <f t="shared" si="10"/>
        <v>99.01</v>
      </c>
      <c r="G264" s="31">
        <f t="shared" si="11"/>
        <v>256</v>
      </c>
      <c r="H264" s="32"/>
    </row>
    <row r="265" spans="1:8">
      <c r="A265" s="25">
        <v>258</v>
      </c>
      <c r="B265" s="26" t="str">
        <f>'报价汇总表（新）排序'!B575</f>
        <v>四川湘德建设工程有限公司</v>
      </c>
      <c r="C265" s="27"/>
      <c r="D265" s="28">
        <f>'报价汇总表（新）排序'!D575</f>
        <v>1789743.48</v>
      </c>
      <c r="E265" s="29">
        <f t="shared" ref="E265:E328" si="12">IF(D265&gt;$G$5,$G$6*3,$G$6)</f>
        <v>1</v>
      </c>
      <c r="F265" s="30">
        <f t="shared" ref="F265:F328" si="13">ROUND(100-ABS(D265-$G$5)*100/$G$5*E265,2)</f>
        <v>99</v>
      </c>
      <c r="G265" s="31">
        <f t="shared" ref="G265:G328" si="14">RANK(F265,$F$8:$F$366,0)</f>
        <v>258</v>
      </c>
      <c r="H265" s="32"/>
    </row>
    <row r="266" spans="1:8">
      <c r="A266" s="25">
        <v>259</v>
      </c>
      <c r="B266" s="26" t="str">
        <f>'报价汇总表（新）排序'!B576</f>
        <v>广东金顺建设工程有限公司</v>
      </c>
      <c r="C266" s="27"/>
      <c r="D266" s="28">
        <f>'报价汇总表（新）排序'!D576</f>
        <v>1789655.96</v>
      </c>
      <c r="E266" s="29">
        <f t="shared" si="12"/>
        <v>1</v>
      </c>
      <c r="F266" s="30">
        <f t="shared" si="13"/>
        <v>98.99</v>
      </c>
      <c r="G266" s="31">
        <f t="shared" si="14"/>
        <v>259</v>
      </c>
      <c r="H266" s="32"/>
    </row>
    <row r="267" spans="1:8">
      <c r="A267" s="25">
        <v>260</v>
      </c>
      <c r="B267" s="26" t="str">
        <f>'报价汇总表（新）排序'!B577</f>
        <v>贵州万威建筑有限公司</v>
      </c>
      <c r="C267" s="27"/>
      <c r="D267" s="28">
        <f>'报价汇总表（新）排序'!D577</f>
        <v>1789467.62</v>
      </c>
      <c r="E267" s="29">
        <f t="shared" si="12"/>
        <v>1</v>
      </c>
      <c r="F267" s="30">
        <f t="shared" si="13"/>
        <v>98.98</v>
      </c>
      <c r="G267" s="31">
        <f t="shared" si="14"/>
        <v>260</v>
      </c>
      <c r="H267" s="32"/>
    </row>
    <row r="268" spans="1:8">
      <c r="A268" s="25">
        <v>261</v>
      </c>
      <c r="B268" s="26" t="str">
        <f>'报价汇总表（新）排序'!B578</f>
        <v>深圳市冠荣建设工程有限公司</v>
      </c>
      <c r="C268" s="27"/>
      <c r="D268" s="28">
        <f>'报价汇总表（新）排序'!D578</f>
        <v>1789411.53</v>
      </c>
      <c r="E268" s="29">
        <f t="shared" si="12"/>
        <v>1</v>
      </c>
      <c r="F268" s="30">
        <f t="shared" si="13"/>
        <v>98.98</v>
      </c>
      <c r="G268" s="31">
        <f t="shared" si="14"/>
        <v>260</v>
      </c>
      <c r="H268" s="32"/>
    </row>
    <row r="269" spans="1:8">
      <c r="A269" s="25">
        <v>262</v>
      </c>
      <c r="B269" s="26" t="str">
        <f>'报价汇总表（新）排序'!B579</f>
        <v>东莞市龙源建设工程有限公司</v>
      </c>
      <c r="C269" s="27"/>
      <c r="D269" s="28">
        <f>'报价汇总表（新）排序'!D579</f>
        <v>1789411.53</v>
      </c>
      <c r="E269" s="29">
        <f t="shared" si="12"/>
        <v>1</v>
      </c>
      <c r="F269" s="30">
        <f t="shared" si="13"/>
        <v>98.98</v>
      </c>
      <c r="G269" s="31">
        <f t="shared" si="14"/>
        <v>260</v>
      </c>
      <c r="H269" s="32"/>
    </row>
    <row r="270" spans="1:8">
      <c r="A270" s="25">
        <v>263</v>
      </c>
      <c r="B270" s="26" t="str">
        <f>'报价汇总表（新）排序'!B580</f>
        <v>广东枫烨建设工程有限公司</v>
      </c>
      <c r="C270" s="27"/>
      <c r="D270" s="28">
        <f>'报价汇总表（新）排序'!D580</f>
        <v>1789411.53</v>
      </c>
      <c r="E270" s="29">
        <f t="shared" si="12"/>
        <v>1</v>
      </c>
      <c r="F270" s="30">
        <f t="shared" si="13"/>
        <v>98.98</v>
      </c>
      <c r="G270" s="31">
        <f t="shared" si="14"/>
        <v>260</v>
      </c>
      <c r="H270" s="32"/>
    </row>
    <row r="271" spans="1:8">
      <c r="A271" s="25">
        <v>264</v>
      </c>
      <c r="B271" s="26" t="str">
        <f>'报价汇总表（新）排序'!B581</f>
        <v>广东喆创建设发展有限公司</v>
      </c>
      <c r="C271" s="27"/>
      <c r="D271" s="28">
        <f>'报价汇总表（新）排序'!D581</f>
        <v>1789411.53</v>
      </c>
      <c r="E271" s="29">
        <f t="shared" si="12"/>
        <v>1</v>
      </c>
      <c r="F271" s="30">
        <f t="shared" si="13"/>
        <v>98.98</v>
      </c>
      <c r="G271" s="31">
        <f t="shared" si="14"/>
        <v>260</v>
      </c>
      <c r="H271" s="32"/>
    </row>
    <row r="272" spans="1:8">
      <c r="A272" s="25">
        <v>265</v>
      </c>
      <c r="B272" s="26" t="str">
        <f>'报价汇总表（新）排序'!B582</f>
        <v>深圳市麒峰建筑工程有限公司</v>
      </c>
      <c r="C272" s="27"/>
      <c r="D272" s="28">
        <f>'报价汇总表（新）排序'!D582</f>
        <v>1789411.53</v>
      </c>
      <c r="E272" s="29">
        <f t="shared" si="12"/>
        <v>1</v>
      </c>
      <c r="F272" s="30">
        <f t="shared" si="13"/>
        <v>98.98</v>
      </c>
      <c r="G272" s="31">
        <f t="shared" si="14"/>
        <v>260</v>
      </c>
      <c r="H272" s="32"/>
    </row>
    <row r="273" spans="1:8">
      <c r="A273" s="25">
        <v>266</v>
      </c>
      <c r="B273" s="26" t="str">
        <f>'报价汇总表（新）排序'!B583</f>
        <v>广东兆瑞建设工程有限公司</v>
      </c>
      <c r="C273" s="27"/>
      <c r="D273" s="28">
        <f>'报价汇总表（新）排序'!D583</f>
        <v>1789411.53</v>
      </c>
      <c r="E273" s="29">
        <f t="shared" si="12"/>
        <v>1</v>
      </c>
      <c r="F273" s="30">
        <f t="shared" si="13"/>
        <v>98.98</v>
      </c>
      <c r="G273" s="31">
        <f t="shared" si="14"/>
        <v>260</v>
      </c>
      <c r="H273" s="32"/>
    </row>
    <row r="274" spans="1:8">
      <c r="A274" s="25">
        <v>267</v>
      </c>
      <c r="B274" s="26" t="str">
        <f>'报价汇总表（新）排序'!B584</f>
        <v>东莞市晟立建设工程有限公司</v>
      </c>
      <c r="C274" s="27"/>
      <c r="D274" s="28">
        <f>'报价汇总表（新）排序'!D584</f>
        <v>1789411.53</v>
      </c>
      <c r="E274" s="29">
        <f t="shared" si="12"/>
        <v>1</v>
      </c>
      <c r="F274" s="30">
        <f t="shared" si="13"/>
        <v>98.98</v>
      </c>
      <c r="G274" s="31">
        <f t="shared" si="14"/>
        <v>260</v>
      </c>
      <c r="H274" s="32"/>
    </row>
    <row r="275" spans="1:8">
      <c r="A275" s="25">
        <v>268</v>
      </c>
      <c r="B275" s="26" t="str">
        <f>'报价汇总表（新）排序'!B585</f>
        <v>江西临川四梦建设工程有限公司</v>
      </c>
      <c r="C275" s="27"/>
      <c r="D275" s="28">
        <f>'报价汇总表（新）排序'!D585</f>
        <v>1789411.53</v>
      </c>
      <c r="E275" s="29">
        <f t="shared" si="12"/>
        <v>1</v>
      </c>
      <c r="F275" s="30">
        <f t="shared" si="13"/>
        <v>98.98</v>
      </c>
      <c r="G275" s="31">
        <f t="shared" si="14"/>
        <v>260</v>
      </c>
      <c r="H275" s="32"/>
    </row>
    <row r="276" spans="1:8">
      <c r="A276" s="25">
        <v>269</v>
      </c>
      <c r="B276" s="26" t="str">
        <f>'报价汇总表（新）排序'!B586</f>
        <v>广东丰利建设有限公司</v>
      </c>
      <c r="C276" s="27"/>
      <c r="D276" s="28">
        <f>'报价汇总表（新）排序'!D586</f>
        <v>1789411.53</v>
      </c>
      <c r="E276" s="29">
        <f t="shared" si="12"/>
        <v>1</v>
      </c>
      <c r="F276" s="30">
        <f t="shared" si="13"/>
        <v>98.98</v>
      </c>
      <c r="G276" s="31">
        <f t="shared" si="14"/>
        <v>260</v>
      </c>
      <c r="H276" s="32"/>
    </row>
    <row r="277" spans="1:8">
      <c r="A277" s="25">
        <v>270</v>
      </c>
      <c r="B277" s="26" t="str">
        <f>'报价汇总表（新）排序'!B587</f>
        <v>乐昌市锐丰建设工程有限公司</v>
      </c>
      <c r="C277" s="27"/>
      <c r="D277" s="28">
        <f>'报价汇总表（新）排序'!D587</f>
        <v>1789043.34</v>
      </c>
      <c r="E277" s="29">
        <f t="shared" si="12"/>
        <v>1</v>
      </c>
      <c r="F277" s="30">
        <f t="shared" si="13"/>
        <v>98.96</v>
      </c>
      <c r="G277" s="31">
        <f t="shared" si="14"/>
        <v>270</v>
      </c>
      <c r="H277" s="32"/>
    </row>
    <row r="278" spans="1:8">
      <c r="A278" s="25">
        <v>271</v>
      </c>
      <c r="B278" s="26" t="str">
        <f>'报价汇总表（新）排序'!B588</f>
        <v>深圳市东门建设有限公司</v>
      </c>
      <c r="C278" s="27"/>
      <c r="D278" s="28">
        <f>'报价汇总表（新）排序'!D588</f>
        <v>1788891.06</v>
      </c>
      <c r="E278" s="29">
        <f t="shared" si="12"/>
        <v>1</v>
      </c>
      <c r="F278" s="30">
        <f t="shared" si="13"/>
        <v>98.95</v>
      </c>
      <c r="G278" s="31">
        <f t="shared" si="14"/>
        <v>271</v>
      </c>
      <c r="H278" s="32"/>
    </row>
    <row r="279" spans="1:8">
      <c r="A279" s="25">
        <v>272</v>
      </c>
      <c r="B279" s="26" t="str">
        <f>'报价汇总表（新）排序'!B589</f>
        <v>深圳市中鹏建设集团有限公司</v>
      </c>
      <c r="C279" s="27"/>
      <c r="D279" s="28">
        <f>'报价汇总表（新）排序'!D589</f>
        <v>1788804.58</v>
      </c>
      <c r="E279" s="29">
        <f t="shared" si="12"/>
        <v>1</v>
      </c>
      <c r="F279" s="30">
        <f t="shared" si="13"/>
        <v>98.94</v>
      </c>
      <c r="G279" s="31">
        <f t="shared" si="14"/>
        <v>272</v>
      </c>
      <c r="H279" s="32"/>
    </row>
    <row r="280" spans="1:8">
      <c r="A280" s="25">
        <v>273</v>
      </c>
      <c r="B280" s="26" t="str">
        <f>'报价汇总表（新）排序'!B590</f>
        <v>广东万里通建设工程有限公司</v>
      </c>
      <c r="C280" s="27"/>
      <c r="D280" s="28">
        <f>'报价汇总表（新）排序'!D590</f>
        <v>1788740.68</v>
      </c>
      <c r="E280" s="29">
        <f t="shared" si="12"/>
        <v>1</v>
      </c>
      <c r="F280" s="30">
        <f t="shared" si="13"/>
        <v>98.94</v>
      </c>
      <c r="G280" s="31">
        <f t="shared" si="14"/>
        <v>272</v>
      </c>
      <c r="H280" s="32"/>
    </row>
    <row r="281" spans="1:8">
      <c r="A281" s="25">
        <v>274</v>
      </c>
      <c r="B281" s="26" t="str">
        <f>'报价汇总表（新）排序'!B591</f>
        <v>河南泽洲建设有限公司</v>
      </c>
      <c r="C281" s="27"/>
      <c r="D281" s="28">
        <f>'报价汇总表（新）排序'!D591</f>
        <v>1788729.56</v>
      </c>
      <c r="E281" s="29">
        <f t="shared" si="12"/>
        <v>1</v>
      </c>
      <c r="F281" s="30">
        <f t="shared" si="13"/>
        <v>98.94</v>
      </c>
      <c r="G281" s="31">
        <f t="shared" si="14"/>
        <v>272</v>
      </c>
      <c r="H281" s="32"/>
    </row>
    <row r="282" spans="1:8">
      <c r="A282" s="25">
        <v>275</v>
      </c>
      <c r="B282" s="26" t="str">
        <f>'报价汇总表（新）排序'!B592</f>
        <v>广东盛锋建设工程有限公司</v>
      </c>
      <c r="C282" s="27"/>
      <c r="D282" s="28">
        <f>'报价汇总表（新）排序'!D592</f>
        <v>1788622</v>
      </c>
      <c r="E282" s="29">
        <f t="shared" si="12"/>
        <v>1</v>
      </c>
      <c r="F282" s="30">
        <f t="shared" si="13"/>
        <v>98.93</v>
      </c>
      <c r="G282" s="31">
        <f t="shared" si="14"/>
        <v>275</v>
      </c>
      <c r="H282" s="32"/>
    </row>
    <row r="283" spans="1:8">
      <c r="A283" s="25">
        <v>276</v>
      </c>
      <c r="B283" s="26" t="str">
        <f>'报价汇总表（新）排序'!B593</f>
        <v>广东源丰建设工程集团有限公司</v>
      </c>
      <c r="C283" s="27"/>
      <c r="D283" s="28">
        <f>'报价汇总表（新）排序'!D593</f>
        <v>1788141.53</v>
      </c>
      <c r="E283" s="29">
        <f t="shared" si="12"/>
        <v>1</v>
      </c>
      <c r="F283" s="30">
        <f t="shared" si="13"/>
        <v>98.91</v>
      </c>
      <c r="G283" s="31">
        <f t="shared" si="14"/>
        <v>276</v>
      </c>
      <c r="H283" s="32"/>
    </row>
    <row r="284" spans="1:8">
      <c r="A284" s="25">
        <v>277</v>
      </c>
      <c r="B284" s="26" t="str">
        <f>'报价汇总表（新）排序'!B594</f>
        <v>湖南尼塔建设发展股份有限公司</v>
      </c>
      <c r="C284" s="27"/>
      <c r="D284" s="28">
        <f>'报价汇总表（新）排序'!D594</f>
        <v>1788026.22</v>
      </c>
      <c r="E284" s="29">
        <f t="shared" si="12"/>
        <v>1</v>
      </c>
      <c r="F284" s="30">
        <f t="shared" si="13"/>
        <v>98.9</v>
      </c>
      <c r="G284" s="31">
        <f t="shared" si="14"/>
        <v>277</v>
      </c>
      <c r="H284" s="32"/>
    </row>
    <row r="285" spans="1:8">
      <c r="A285" s="25">
        <v>278</v>
      </c>
      <c r="B285" s="26" t="str">
        <f>'报价汇总表（新）排序'!B595</f>
        <v>四川蓉诚兴业建筑工程有限公司</v>
      </c>
      <c r="C285" s="27"/>
      <c r="D285" s="28">
        <f>'报价汇总表（新）排序'!D595</f>
        <v>1787920.57</v>
      </c>
      <c r="E285" s="29">
        <f t="shared" si="12"/>
        <v>1</v>
      </c>
      <c r="F285" s="30">
        <f t="shared" si="13"/>
        <v>98.89</v>
      </c>
      <c r="G285" s="31">
        <f t="shared" si="14"/>
        <v>278</v>
      </c>
      <c r="H285" s="32"/>
    </row>
    <row r="286" spans="1:8">
      <c r="A286" s="25">
        <v>279</v>
      </c>
      <c r="B286" s="26" t="str">
        <f>'报价汇总表（新）排序'!B596</f>
        <v>合景智慧建设（广东）有限公司</v>
      </c>
      <c r="C286" s="27"/>
      <c r="D286" s="28">
        <f>'报价汇总表（新）排序'!D596</f>
        <v>1787889.77</v>
      </c>
      <c r="E286" s="29">
        <f t="shared" si="12"/>
        <v>1</v>
      </c>
      <c r="F286" s="30">
        <f t="shared" si="13"/>
        <v>98.89</v>
      </c>
      <c r="G286" s="31">
        <f t="shared" si="14"/>
        <v>278</v>
      </c>
      <c r="H286" s="32"/>
    </row>
    <row r="287" spans="1:8">
      <c r="A287" s="25">
        <v>280</v>
      </c>
      <c r="B287" s="26" t="str">
        <f>'报价汇总表（新）排序'!B597</f>
        <v>广东广建建工集团有限公司</v>
      </c>
      <c r="C287" s="27"/>
      <c r="D287" s="28">
        <f>'报价汇总表（新）排序'!D597</f>
        <v>1787825.7</v>
      </c>
      <c r="E287" s="29">
        <f t="shared" si="12"/>
        <v>1</v>
      </c>
      <c r="F287" s="30">
        <f t="shared" si="13"/>
        <v>98.89</v>
      </c>
      <c r="G287" s="31">
        <f t="shared" si="14"/>
        <v>278</v>
      </c>
      <c r="H287" s="32"/>
    </row>
    <row r="288" spans="1:8">
      <c r="A288" s="25">
        <v>281</v>
      </c>
      <c r="B288" s="26" t="str">
        <f>'报价汇总表（新）排序'!B598</f>
        <v>广东富皇建设集团有限公司</v>
      </c>
      <c r="C288" s="27"/>
      <c r="D288" s="28">
        <f>'报价汇总表（新）排序'!D598</f>
        <v>1787650.14</v>
      </c>
      <c r="E288" s="29">
        <f t="shared" si="12"/>
        <v>1</v>
      </c>
      <c r="F288" s="30">
        <f t="shared" si="13"/>
        <v>98.88</v>
      </c>
      <c r="G288" s="31">
        <f t="shared" si="14"/>
        <v>281</v>
      </c>
      <c r="H288" s="32"/>
    </row>
    <row r="289" spans="1:8">
      <c r="A289" s="25">
        <v>282</v>
      </c>
      <c r="B289" s="26" t="str">
        <f>'报价汇总表（新）排序'!B599</f>
        <v>广东省中勤建筑集团有限公司</v>
      </c>
      <c r="C289" s="27"/>
      <c r="D289" s="28">
        <f>'报价汇总表（新）排序'!D599</f>
        <v>1787570.62</v>
      </c>
      <c r="E289" s="29">
        <f t="shared" si="12"/>
        <v>1</v>
      </c>
      <c r="F289" s="30">
        <f t="shared" si="13"/>
        <v>98.87</v>
      </c>
      <c r="G289" s="31">
        <f t="shared" si="14"/>
        <v>282</v>
      </c>
      <c r="H289" s="32"/>
    </row>
    <row r="290" spans="1:8">
      <c r="A290" s="25">
        <v>283</v>
      </c>
      <c r="B290" s="26" t="str">
        <f>'报价汇总表（新）排序'!B600</f>
        <v>广东协盛实业有限公司</v>
      </c>
      <c r="C290" s="27"/>
      <c r="D290" s="28">
        <f>'报价汇总表（新）排序'!D600</f>
        <v>1787570.62</v>
      </c>
      <c r="E290" s="29">
        <f t="shared" si="12"/>
        <v>1</v>
      </c>
      <c r="F290" s="30">
        <f t="shared" si="13"/>
        <v>98.87</v>
      </c>
      <c r="G290" s="31">
        <f t="shared" si="14"/>
        <v>282</v>
      </c>
      <c r="H290" s="32"/>
    </row>
    <row r="291" spans="1:8">
      <c r="A291" s="25">
        <v>284</v>
      </c>
      <c r="B291" s="26" t="str">
        <f>'报价汇总表（新）排序'!B601</f>
        <v>广东加丰建设有限公司</v>
      </c>
      <c r="C291" s="27"/>
      <c r="D291" s="28">
        <f>'报价汇总表（新）排序'!D601</f>
        <v>1787570.62</v>
      </c>
      <c r="E291" s="29">
        <f t="shared" si="12"/>
        <v>1</v>
      </c>
      <c r="F291" s="30">
        <f t="shared" si="13"/>
        <v>98.87</v>
      </c>
      <c r="G291" s="31">
        <f t="shared" si="14"/>
        <v>282</v>
      </c>
      <c r="H291" s="32"/>
    </row>
    <row r="292" spans="1:8">
      <c r="A292" s="25">
        <v>285</v>
      </c>
      <c r="B292" s="26" t="str">
        <f>'报价汇总表（新）排序'!B602</f>
        <v>鹏志建设（广东）有限公司</v>
      </c>
      <c r="C292" s="27"/>
      <c r="D292" s="28">
        <f>'报价汇总表（新）排序'!D602</f>
        <v>1787570.62</v>
      </c>
      <c r="E292" s="29">
        <f t="shared" si="12"/>
        <v>1</v>
      </c>
      <c r="F292" s="30">
        <f t="shared" si="13"/>
        <v>98.87</v>
      </c>
      <c r="G292" s="31">
        <f t="shared" si="14"/>
        <v>282</v>
      </c>
      <c r="H292" s="32"/>
    </row>
    <row r="293" spans="1:8">
      <c r="A293" s="25">
        <v>286</v>
      </c>
      <c r="B293" s="26" t="str">
        <f>'报价汇总表（新）排序'!B603</f>
        <v>广东锐阳建设工程有限公司</v>
      </c>
      <c r="C293" s="27"/>
      <c r="D293" s="28">
        <f>'报价汇总表（新）排序'!D603</f>
        <v>1787570.62</v>
      </c>
      <c r="E293" s="29">
        <f t="shared" si="12"/>
        <v>1</v>
      </c>
      <c r="F293" s="30">
        <f t="shared" si="13"/>
        <v>98.87</v>
      </c>
      <c r="G293" s="31">
        <f t="shared" si="14"/>
        <v>282</v>
      </c>
      <c r="H293" s="32"/>
    </row>
    <row r="294" spans="1:8">
      <c r="A294" s="25">
        <v>287</v>
      </c>
      <c r="B294" s="26" t="str">
        <f>'报价汇总表（新）排序'!B604</f>
        <v>广东胜洋建设有限公司</v>
      </c>
      <c r="C294" s="27"/>
      <c r="D294" s="28">
        <f>'报价汇总表（新）排序'!D604</f>
        <v>1787570.62</v>
      </c>
      <c r="E294" s="29">
        <f t="shared" si="12"/>
        <v>1</v>
      </c>
      <c r="F294" s="30">
        <f t="shared" si="13"/>
        <v>98.87</v>
      </c>
      <c r="G294" s="31">
        <f t="shared" si="14"/>
        <v>282</v>
      </c>
      <c r="H294" s="32"/>
    </row>
    <row r="295" spans="1:8">
      <c r="A295" s="25">
        <v>288</v>
      </c>
      <c r="B295" s="26" t="str">
        <f>'报价汇总表（新）排序'!B605</f>
        <v>广东顺裕建设有限公司</v>
      </c>
      <c r="C295" s="27"/>
      <c r="D295" s="28">
        <f>'报价汇总表（新）排序'!D605</f>
        <v>1787570.62</v>
      </c>
      <c r="E295" s="29">
        <f t="shared" si="12"/>
        <v>1</v>
      </c>
      <c r="F295" s="30">
        <f t="shared" si="13"/>
        <v>98.87</v>
      </c>
      <c r="G295" s="31">
        <f t="shared" si="14"/>
        <v>282</v>
      </c>
      <c r="H295" s="32"/>
    </row>
    <row r="296" spans="1:8">
      <c r="A296" s="25">
        <v>289</v>
      </c>
      <c r="B296" s="26" t="str">
        <f>'报价汇总表（新）排序'!B606</f>
        <v>深圳建安建筑装饰集团有限公司</v>
      </c>
      <c r="C296" s="27"/>
      <c r="D296" s="28">
        <f>'报价汇总表（新）排序'!D606</f>
        <v>1787570.62</v>
      </c>
      <c r="E296" s="29">
        <f t="shared" si="12"/>
        <v>1</v>
      </c>
      <c r="F296" s="30">
        <f t="shared" si="13"/>
        <v>98.87</v>
      </c>
      <c r="G296" s="31">
        <f t="shared" si="14"/>
        <v>282</v>
      </c>
      <c r="H296" s="32"/>
    </row>
    <row r="297" spans="1:8">
      <c r="A297" s="25">
        <v>290</v>
      </c>
      <c r="B297" s="26" t="str">
        <f>'报价汇总表（新）排序'!B607</f>
        <v>桂林灯火建设管理有限公司</v>
      </c>
      <c r="C297" s="27"/>
      <c r="D297" s="28">
        <f>'报价汇总表（新）排序'!D607</f>
        <v>1787570.62</v>
      </c>
      <c r="E297" s="29">
        <f t="shared" si="12"/>
        <v>1</v>
      </c>
      <c r="F297" s="30">
        <f t="shared" si="13"/>
        <v>98.87</v>
      </c>
      <c r="G297" s="31">
        <f t="shared" si="14"/>
        <v>282</v>
      </c>
      <c r="H297" s="32"/>
    </row>
    <row r="298" spans="1:8">
      <c r="A298" s="25">
        <v>291</v>
      </c>
      <c r="B298" s="26" t="str">
        <f>'报价汇总表（新）排序'!B608</f>
        <v>广东城运建设有限公司</v>
      </c>
      <c r="C298" s="27"/>
      <c r="D298" s="28">
        <f>'报价汇总表（新）排序'!D608</f>
        <v>1787570.62</v>
      </c>
      <c r="E298" s="29">
        <f t="shared" si="12"/>
        <v>1</v>
      </c>
      <c r="F298" s="30">
        <f t="shared" si="13"/>
        <v>98.87</v>
      </c>
      <c r="G298" s="31">
        <f t="shared" si="14"/>
        <v>282</v>
      </c>
      <c r="H298" s="32"/>
    </row>
    <row r="299" spans="1:8">
      <c r="A299" s="25">
        <v>292</v>
      </c>
      <c r="B299" s="26" t="str">
        <f>'报价汇总表（新）排序'!B609</f>
        <v>珠海市东发建设有限公司</v>
      </c>
      <c r="C299" s="27"/>
      <c r="D299" s="28">
        <f>'报价汇总表（新）排序'!D609</f>
        <v>1787570.62</v>
      </c>
      <c r="E299" s="29">
        <f t="shared" si="12"/>
        <v>1</v>
      </c>
      <c r="F299" s="30">
        <f t="shared" si="13"/>
        <v>98.87</v>
      </c>
      <c r="G299" s="31">
        <f t="shared" si="14"/>
        <v>282</v>
      </c>
      <c r="H299" s="32"/>
    </row>
    <row r="300" spans="1:8">
      <c r="A300" s="25">
        <v>293</v>
      </c>
      <c r="B300" s="26" t="str">
        <f>'报价汇总表（新）排序'!B610</f>
        <v>中长建设工程有限公司</v>
      </c>
      <c r="C300" s="27"/>
      <c r="D300" s="28">
        <f>'报价汇总表（新）排序'!D610</f>
        <v>1787411.22</v>
      </c>
      <c r="E300" s="29">
        <f t="shared" si="12"/>
        <v>1</v>
      </c>
      <c r="F300" s="30">
        <f t="shared" si="13"/>
        <v>98.87</v>
      </c>
      <c r="G300" s="31">
        <f t="shared" si="14"/>
        <v>282</v>
      </c>
      <c r="H300" s="32"/>
    </row>
    <row r="301" spans="1:8">
      <c r="A301" s="25">
        <v>294</v>
      </c>
      <c r="B301" s="26" t="str">
        <f>'报价汇总表（新）排序'!B611</f>
        <v>深圳宝田建设集团有限公司</v>
      </c>
      <c r="C301" s="27"/>
      <c r="D301" s="28">
        <f>'报价汇总表（新）排序'!D611</f>
        <v>1786988.88</v>
      </c>
      <c r="E301" s="29">
        <f t="shared" si="12"/>
        <v>1</v>
      </c>
      <c r="F301" s="30">
        <f t="shared" si="13"/>
        <v>98.84</v>
      </c>
      <c r="G301" s="31">
        <f t="shared" si="14"/>
        <v>294</v>
      </c>
      <c r="H301" s="32"/>
    </row>
    <row r="302" spans="1:8">
      <c r="A302" s="25">
        <v>295</v>
      </c>
      <c r="B302" s="26" t="str">
        <f>'报价汇总表（新）排序'!B612</f>
        <v>广东路顺建设工程有限公司</v>
      </c>
      <c r="C302" s="27"/>
      <c r="D302" s="28">
        <f>'报价汇总表（新）排序'!D612</f>
        <v>1786988.41</v>
      </c>
      <c r="E302" s="29">
        <f t="shared" si="12"/>
        <v>1</v>
      </c>
      <c r="F302" s="30">
        <f t="shared" si="13"/>
        <v>98.84</v>
      </c>
      <c r="G302" s="31">
        <f t="shared" si="14"/>
        <v>294</v>
      </c>
      <c r="H302" s="32"/>
    </row>
    <row r="303" spans="1:8">
      <c r="A303" s="25">
        <v>296</v>
      </c>
      <c r="B303" s="26" t="str">
        <f>'报价汇总表（新）排序'!B613</f>
        <v>广东盛元建设工程有限公司</v>
      </c>
      <c r="C303" s="27"/>
      <c r="D303" s="28">
        <f>'报价汇总表（新）排序'!D613</f>
        <v>1786959.59</v>
      </c>
      <c r="E303" s="29">
        <f t="shared" si="12"/>
        <v>1</v>
      </c>
      <c r="F303" s="30">
        <f t="shared" si="13"/>
        <v>98.84</v>
      </c>
      <c r="G303" s="31">
        <f t="shared" si="14"/>
        <v>294</v>
      </c>
      <c r="H303" s="32"/>
    </row>
    <row r="304" spans="1:8">
      <c r="A304" s="25">
        <v>297</v>
      </c>
      <c r="B304" s="26" t="str">
        <f>'报价汇总表（新）排序'!B614</f>
        <v>陕西锦田旺建设工程有限公司</v>
      </c>
      <c r="C304" s="27"/>
      <c r="D304" s="28">
        <f>'报价汇总表（新）排序'!D614</f>
        <v>1786555.38</v>
      </c>
      <c r="E304" s="29">
        <f t="shared" si="12"/>
        <v>1</v>
      </c>
      <c r="F304" s="30">
        <f t="shared" si="13"/>
        <v>98.82</v>
      </c>
      <c r="G304" s="31">
        <f t="shared" si="14"/>
        <v>297</v>
      </c>
      <c r="H304" s="32"/>
    </row>
    <row r="305" spans="1:8">
      <c r="A305" s="25">
        <v>298</v>
      </c>
      <c r="B305" s="26" t="str">
        <f>'报价汇总表（新）排序'!B615</f>
        <v>深圳市金海建筑工程有限公司</v>
      </c>
      <c r="C305" s="27"/>
      <c r="D305" s="28">
        <f>'报价汇总表（新）排序'!D615</f>
        <v>1786344.6</v>
      </c>
      <c r="E305" s="29">
        <f t="shared" si="12"/>
        <v>1</v>
      </c>
      <c r="F305" s="30">
        <f t="shared" si="13"/>
        <v>98.81</v>
      </c>
      <c r="G305" s="31">
        <f t="shared" si="14"/>
        <v>298</v>
      </c>
      <c r="H305" s="32"/>
    </row>
    <row r="306" spans="1:8">
      <c r="A306" s="25">
        <v>299</v>
      </c>
      <c r="B306" s="26" t="str">
        <f>'报价汇总表（新）排序'!B616</f>
        <v>广东磐源建设有限公司</v>
      </c>
      <c r="C306" s="27"/>
      <c r="D306" s="28">
        <f>'报价汇总表（新）排序'!D616</f>
        <v>1785729.71</v>
      </c>
      <c r="E306" s="29">
        <f t="shared" si="12"/>
        <v>1</v>
      </c>
      <c r="F306" s="30">
        <f t="shared" si="13"/>
        <v>98.77</v>
      </c>
      <c r="G306" s="31">
        <f t="shared" si="14"/>
        <v>299</v>
      </c>
      <c r="H306" s="32"/>
    </row>
    <row r="307" spans="1:8">
      <c r="A307" s="25">
        <v>300</v>
      </c>
      <c r="B307" s="26" t="str">
        <f>'报价汇总表（新）排序'!B617</f>
        <v>广东振铭建设有限公司</v>
      </c>
      <c r="C307" s="27"/>
      <c r="D307" s="28">
        <f>'报价汇总表（新）排序'!D617</f>
        <v>1785729.71</v>
      </c>
      <c r="E307" s="29">
        <f t="shared" si="12"/>
        <v>1</v>
      </c>
      <c r="F307" s="30">
        <f t="shared" si="13"/>
        <v>98.77</v>
      </c>
      <c r="G307" s="31">
        <f t="shared" si="14"/>
        <v>299</v>
      </c>
      <c r="H307" s="32"/>
    </row>
    <row r="308" spans="1:8">
      <c r="A308" s="25">
        <v>301</v>
      </c>
      <c r="B308" s="26" t="str">
        <f>'报价汇总表（新）排序'!B618</f>
        <v>广东韶城建设工程有限公司</v>
      </c>
      <c r="C308" s="27"/>
      <c r="D308" s="28">
        <f>'报价汇总表（新）排序'!D618</f>
        <v>1785729.71</v>
      </c>
      <c r="E308" s="29">
        <f t="shared" si="12"/>
        <v>1</v>
      </c>
      <c r="F308" s="30">
        <f t="shared" si="13"/>
        <v>98.77</v>
      </c>
      <c r="G308" s="31">
        <f t="shared" si="14"/>
        <v>299</v>
      </c>
      <c r="H308" s="32"/>
    </row>
    <row r="309" spans="1:8">
      <c r="A309" s="25">
        <v>302</v>
      </c>
      <c r="B309" s="26" t="str">
        <f>'报价汇总表（新）排序'!B619</f>
        <v>广东益昊建筑工程有限公司</v>
      </c>
      <c r="C309" s="27"/>
      <c r="D309" s="28">
        <f>'报价汇总表（新）排序'!D619</f>
        <v>1785729.21</v>
      </c>
      <c r="E309" s="29">
        <f t="shared" si="12"/>
        <v>1</v>
      </c>
      <c r="F309" s="30">
        <f t="shared" si="13"/>
        <v>98.77</v>
      </c>
      <c r="G309" s="31">
        <f t="shared" si="14"/>
        <v>299</v>
      </c>
      <c r="H309" s="32"/>
    </row>
    <row r="310" spans="1:8">
      <c r="A310" s="25">
        <v>303</v>
      </c>
      <c r="B310" s="26" t="str">
        <f>'报价汇总表（新）排序'!B620</f>
        <v>潮州市建筑安装总公司</v>
      </c>
      <c r="C310" s="27"/>
      <c r="D310" s="28">
        <f>'报价汇总表（新）排序'!D620</f>
        <v>1785729.21</v>
      </c>
      <c r="E310" s="29">
        <f t="shared" si="12"/>
        <v>1</v>
      </c>
      <c r="F310" s="30">
        <f t="shared" si="13"/>
        <v>98.77</v>
      </c>
      <c r="G310" s="31">
        <f t="shared" si="14"/>
        <v>299</v>
      </c>
      <c r="H310" s="32"/>
    </row>
    <row r="311" spans="1:8">
      <c r="A311" s="25">
        <v>304</v>
      </c>
      <c r="B311" s="26" t="str">
        <f>'报价汇总表（新）排序'!B621</f>
        <v>广东蔚涞路桥工程有限公司</v>
      </c>
      <c r="C311" s="27"/>
      <c r="D311" s="28">
        <f>'报价汇总表（新）排序'!D621</f>
        <v>1785604.67</v>
      </c>
      <c r="E311" s="29">
        <f t="shared" si="12"/>
        <v>1</v>
      </c>
      <c r="F311" s="30">
        <f t="shared" si="13"/>
        <v>98.77</v>
      </c>
      <c r="G311" s="31">
        <f t="shared" si="14"/>
        <v>299</v>
      </c>
      <c r="H311" s="32"/>
    </row>
    <row r="312" spans="1:8">
      <c r="A312" s="25">
        <v>305</v>
      </c>
      <c r="B312" s="26" t="str">
        <f>'报价汇总表（新）排序'!B622</f>
        <v>广东东体建设有限公司</v>
      </c>
      <c r="C312" s="27"/>
      <c r="D312" s="28">
        <f>'报价汇总表（新）排序'!D622</f>
        <v>1785489.36</v>
      </c>
      <c r="E312" s="29">
        <f t="shared" si="12"/>
        <v>1</v>
      </c>
      <c r="F312" s="30">
        <f t="shared" si="13"/>
        <v>98.76</v>
      </c>
      <c r="G312" s="31">
        <f t="shared" si="14"/>
        <v>305</v>
      </c>
      <c r="H312" s="32"/>
    </row>
    <row r="313" spans="1:8">
      <c r="A313" s="25">
        <v>306</v>
      </c>
      <c r="B313" s="26" t="str">
        <f>'报价汇总表（新）排序'!B623</f>
        <v>深圳市宏胜隆建设工程有限公司</v>
      </c>
      <c r="C313" s="27"/>
      <c r="D313" s="28">
        <f>'报价汇总表（新）排序'!D623</f>
        <v>1785114.6</v>
      </c>
      <c r="E313" s="29">
        <f t="shared" si="12"/>
        <v>1</v>
      </c>
      <c r="F313" s="30">
        <f t="shared" si="13"/>
        <v>98.74</v>
      </c>
      <c r="G313" s="31">
        <f t="shared" si="14"/>
        <v>306</v>
      </c>
      <c r="H313" s="32"/>
    </row>
    <row r="314" spans="1:8">
      <c r="A314" s="25">
        <v>307</v>
      </c>
      <c r="B314" s="26" t="str">
        <f>'报价汇总表（新）排序'!B624</f>
        <v>广东浩贤建设工程有限公司</v>
      </c>
      <c r="C314" s="27"/>
      <c r="D314" s="28">
        <f>'报价汇总表（新）排序'!D624</f>
        <v>1784970.45</v>
      </c>
      <c r="E314" s="29">
        <f t="shared" si="12"/>
        <v>1</v>
      </c>
      <c r="F314" s="30">
        <f t="shared" si="13"/>
        <v>98.73</v>
      </c>
      <c r="G314" s="31">
        <f t="shared" si="14"/>
        <v>307</v>
      </c>
      <c r="H314" s="32"/>
    </row>
    <row r="315" spans="1:8">
      <c r="A315" s="25">
        <v>308</v>
      </c>
      <c r="B315" s="26" t="str">
        <f>'报价汇总表（新）排序'!B625</f>
        <v>广东润亚建设有限公司</v>
      </c>
      <c r="C315" s="27"/>
      <c r="D315" s="28">
        <f>'报价汇总表（新）排序'!D625</f>
        <v>1783746.11</v>
      </c>
      <c r="E315" s="29">
        <f t="shared" si="12"/>
        <v>1</v>
      </c>
      <c r="F315" s="30">
        <f t="shared" si="13"/>
        <v>98.66</v>
      </c>
      <c r="G315" s="31">
        <f t="shared" si="14"/>
        <v>308</v>
      </c>
      <c r="H315" s="32"/>
    </row>
    <row r="316" spans="1:8">
      <c r="A316" s="25">
        <v>309</v>
      </c>
      <c r="B316" s="26" t="str">
        <f>'报价汇总表（新）排序'!B626</f>
        <v>东莞市鸿乐建设有限公司</v>
      </c>
      <c r="C316" s="27"/>
      <c r="D316" s="28">
        <f>'报价汇总表（新）排序'!D626</f>
        <v>1783575.82</v>
      </c>
      <c r="E316" s="29">
        <f t="shared" si="12"/>
        <v>1</v>
      </c>
      <c r="F316" s="30">
        <f t="shared" si="13"/>
        <v>98.65</v>
      </c>
      <c r="G316" s="31">
        <f t="shared" si="14"/>
        <v>309</v>
      </c>
      <c r="H316" s="32"/>
    </row>
    <row r="317" spans="1:8">
      <c r="A317" s="25">
        <v>310</v>
      </c>
      <c r="B317" s="26" t="str">
        <f>'报价汇总表（新）排序'!B627</f>
        <v>广东森大环保工程有限公司</v>
      </c>
      <c r="C317" s="27"/>
      <c r="D317" s="28">
        <f>'报价汇总表（新）排序'!D627</f>
        <v>1783423.36</v>
      </c>
      <c r="E317" s="29">
        <f t="shared" si="12"/>
        <v>1</v>
      </c>
      <c r="F317" s="30">
        <f t="shared" si="13"/>
        <v>98.65</v>
      </c>
      <c r="G317" s="31">
        <f t="shared" si="14"/>
        <v>309</v>
      </c>
      <c r="H317" s="32"/>
    </row>
    <row r="318" spans="1:8">
      <c r="A318" s="25">
        <v>311</v>
      </c>
      <c r="B318" s="26" t="str">
        <f>'报价汇总表（新）排序'!B628</f>
        <v>深圳市三溪园林有限公司</v>
      </c>
      <c r="C318" s="27"/>
      <c r="D318" s="28">
        <f>'报价汇总表（新）排序'!D628</f>
        <v>1783333.02</v>
      </c>
      <c r="E318" s="29">
        <f t="shared" si="12"/>
        <v>1</v>
      </c>
      <c r="F318" s="30">
        <f t="shared" si="13"/>
        <v>98.64</v>
      </c>
      <c r="G318" s="31">
        <f t="shared" si="14"/>
        <v>311</v>
      </c>
      <c r="H318" s="32"/>
    </row>
    <row r="319" spans="1:8">
      <c r="A319" s="25">
        <v>312</v>
      </c>
      <c r="B319" s="26" t="str">
        <f>'报价汇总表（新）排序'!B629</f>
        <v>深圳市华鹏工程建设有限公司</v>
      </c>
      <c r="C319" s="27"/>
      <c r="D319" s="28">
        <f>'报价汇总表（新）排序'!D629</f>
        <v>1783298.43</v>
      </c>
      <c r="E319" s="29">
        <f t="shared" si="12"/>
        <v>1</v>
      </c>
      <c r="F319" s="30">
        <f t="shared" si="13"/>
        <v>98.64</v>
      </c>
      <c r="G319" s="31">
        <f t="shared" si="14"/>
        <v>311</v>
      </c>
      <c r="H319" s="32"/>
    </row>
    <row r="320" spans="1:8">
      <c r="A320" s="25">
        <v>313</v>
      </c>
      <c r="B320" s="26" t="str">
        <f>'报价汇总表（新）排序'!B630</f>
        <v>深圳市灿阳建设集团有限公司</v>
      </c>
      <c r="C320" s="27"/>
      <c r="D320" s="28">
        <f>'报价汇总表（新）排序'!D630</f>
        <v>1782962.11</v>
      </c>
      <c r="E320" s="29">
        <f t="shared" si="12"/>
        <v>1</v>
      </c>
      <c r="F320" s="30">
        <f t="shared" si="13"/>
        <v>98.62</v>
      </c>
      <c r="G320" s="31">
        <f t="shared" si="14"/>
        <v>313</v>
      </c>
      <c r="H320" s="32"/>
    </row>
    <row r="321" spans="1:8">
      <c r="A321" s="25">
        <v>314</v>
      </c>
      <c r="B321" s="26" t="str">
        <f>'报价汇总表（新）排序'!B631</f>
        <v>广东恒垚建设工程有限公司</v>
      </c>
      <c r="C321" s="27"/>
      <c r="D321" s="28">
        <f>'报价汇总表（新）排序'!D631</f>
        <v>1782943.92</v>
      </c>
      <c r="E321" s="29">
        <f t="shared" si="12"/>
        <v>1</v>
      </c>
      <c r="F321" s="30">
        <f t="shared" si="13"/>
        <v>98.62</v>
      </c>
      <c r="G321" s="31">
        <f t="shared" si="14"/>
        <v>313</v>
      </c>
      <c r="H321" s="32"/>
    </row>
    <row r="322" spans="1:8">
      <c r="A322" s="25">
        <v>315</v>
      </c>
      <c r="B322" s="26" t="str">
        <f>'报价汇总表（新）排序'!B632</f>
        <v>四川天云汇工程管理有限公司</v>
      </c>
      <c r="C322" s="27"/>
      <c r="D322" s="28">
        <f>'报价汇总表（新）排序'!D632</f>
        <v>1782452.85</v>
      </c>
      <c r="E322" s="29">
        <f t="shared" si="12"/>
        <v>1</v>
      </c>
      <c r="F322" s="30">
        <f t="shared" si="13"/>
        <v>98.59</v>
      </c>
      <c r="G322" s="31">
        <f t="shared" si="14"/>
        <v>315</v>
      </c>
      <c r="H322" s="32"/>
    </row>
    <row r="323" spans="1:8">
      <c r="A323" s="25">
        <v>316</v>
      </c>
      <c r="B323" s="26" t="str">
        <f>'报价汇总表（新）排序'!B633</f>
        <v>广东三丰建设（集团）有限公司</v>
      </c>
      <c r="C323" s="27"/>
      <c r="D323" s="28">
        <f>'报价汇总表（新）排序'!D633</f>
        <v>1782433.59</v>
      </c>
      <c r="E323" s="29">
        <f t="shared" si="12"/>
        <v>1</v>
      </c>
      <c r="F323" s="30">
        <f t="shared" si="13"/>
        <v>98.59</v>
      </c>
      <c r="G323" s="31">
        <f t="shared" si="14"/>
        <v>315</v>
      </c>
      <c r="H323" s="32"/>
    </row>
    <row r="324" spans="1:8">
      <c r="A324" s="25">
        <v>317</v>
      </c>
      <c r="B324" s="26" t="str">
        <f>'报价汇总表（新）排序'!B634</f>
        <v>广东粤辉建设工程有限公司</v>
      </c>
      <c r="C324" s="27"/>
      <c r="D324" s="28">
        <f>'报价汇总表（新）排序'!D634</f>
        <v>1782375.94</v>
      </c>
      <c r="E324" s="29">
        <f t="shared" si="12"/>
        <v>1</v>
      </c>
      <c r="F324" s="30">
        <f t="shared" si="13"/>
        <v>98.59</v>
      </c>
      <c r="G324" s="31">
        <f t="shared" si="14"/>
        <v>315</v>
      </c>
      <c r="H324" s="32"/>
    </row>
    <row r="325" spans="1:8">
      <c r="A325" s="25">
        <v>318</v>
      </c>
      <c r="B325" s="26" t="str">
        <f>'报价汇总表（新）排序'!B635</f>
        <v>东莞市华杰建设工程有限公司</v>
      </c>
      <c r="C325" s="27"/>
      <c r="D325" s="28">
        <f>'报价汇总表（新）排序'!D635</f>
        <v>1782136.87</v>
      </c>
      <c r="E325" s="29">
        <f t="shared" si="12"/>
        <v>1</v>
      </c>
      <c r="F325" s="30">
        <f t="shared" si="13"/>
        <v>98.57</v>
      </c>
      <c r="G325" s="31">
        <f t="shared" si="14"/>
        <v>318</v>
      </c>
      <c r="H325" s="32"/>
    </row>
    <row r="326" spans="1:8">
      <c r="A326" s="25">
        <v>319</v>
      </c>
      <c r="B326" s="26" t="str">
        <f>'报价汇总表（新）排序'!B636</f>
        <v>福建汇欣华业建工有限公司</v>
      </c>
      <c r="C326" s="27"/>
      <c r="D326" s="28">
        <f>'报价汇总表（新）排序'!D636</f>
        <v>1781816.09</v>
      </c>
      <c r="E326" s="29">
        <f t="shared" si="12"/>
        <v>1</v>
      </c>
      <c r="F326" s="30">
        <f t="shared" si="13"/>
        <v>98.56</v>
      </c>
      <c r="G326" s="31">
        <f t="shared" si="14"/>
        <v>319</v>
      </c>
      <c r="H326" s="32"/>
    </row>
    <row r="327" spans="1:8">
      <c r="A327" s="25">
        <v>320</v>
      </c>
      <c r="B327" s="26" t="str">
        <f>'报价汇总表（新）排序'!B637</f>
        <v>广东焦点建设工程有限公司</v>
      </c>
      <c r="C327" s="27"/>
      <c r="D327" s="28">
        <f>'报价汇总表（新）排序'!D637</f>
        <v>1781501.49</v>
      </c>
      <c r="E327" s="29">
        <f t="shared" si="12"/>
        <v>1</v>
      </c>
      <c r="F327" s="30">
        <f t="shared" si="13"/>
        <v>98.54</v>
      </c>
      <c r="G327" s="31">
        <f t="shared" si="14"/>
        <v>320</v>
      </c>
      <c r="H327" s="32"/>
    </row>
    <row r="328" spans="1:8">
      <c r="A328" s="25">
        <v>321</v>
      </c>
      <c r="B328" s="26" t="str">
        <f>'报价汇总表（新）排序'!B638</f>
        <v>广东豪源建设有限公司</v>
      </c>
      <c r="C328" s="27"/>
      <c r="D328" s="28">
        <f>'报价汇总表（新）排序'!D638</f>
        <v>1781126.72</v>
      </c>
      <c r="E328" s="29">
        <f t="shared" si="12"/>
        <v>1</v>
      </c>
      <c r="F328" s="30">
        <f t="shared" si="13"/>
        <v>98.52</v>
      </c>
      <c r="G328" s="31">
        <f t="shared" si="14"/>
        <v>321</v>
      </c>
      <c r="H328" s="32"/>
    </row>
    <row r="329" spans="1:8">
      <c r="A329" s="25">
        <v>322</v>
      </c>
      <c r="B329" s="26" t="str">
        <f>'报价汇总表（新）排序'!B639</f>
        <v>台州广途建设有限公司</v>
      </c>
      <c r="C329" s="27"/>
      <c r="D329" s="28">
        <f>'报价汇总表（新）排序'!D639</f>
        <v>1780629.94</v>
      </c>
      <c r="E329" s="29">
        <f t="shared" ref="E329:E366" si="15">IF(D329&gt;$G$5,$G$6*3,$G$6)</f>
        <v>1</v>
      </c>
      <c r="F329" s="30">
        <f t="shared" ref="F329:F366" si="16">ROUND(100-ABS(D329-$G$5)*100/$G$5*E329,2)</f>
        <v>98.49</v>
      </c>
      <c r="G329" s="31">
        <f t="shared" ref="G329:G366" si="17">RANK(F329,$F$8:$F$366,0)</f>
        <v>322</v>
      </c>
      <c r="H329" s="32"/>
    </row>
    <row r="330" spans="1:8">
      <c r="A330" s="25">
        <v>323</v>
      </c>
      <c r="B330" s="26" t="str">
        <f>'报价汇总表（新）排序'!B640</f>
        <v>广东源联建设有限公司</v>
      </c>
      <c r="C330" s="27"/>
      <c r="D330" s="28">
        <f>'报价汇总表（新）排序'!D640</f>
        <v>1780120.6</v>
      </c>
      <c r="E330" s="29">
        <f t="shared" si="15"/>
        <v>1</v>
      </c>
      <c r="F330" s="30">
        <f t="shared" si="16"/>
        <v>98.46</v>
      </c>
      <c r="G330" s="31">
        <f t="shared" si="17"/>
        <v>323</v>
      </c>
      <c r="H330" s="32"/>
    </row>
    <row r="331" spans="1:8">
      <c r="A331" s="25">
        <v>324</v>
      </c>
      <c r="B331" s="26" t="str">
        <f>'报价汇总表（新）排序'!B641</f>
        <v>广东三宏建设工程有限公司</v>
      </c>
      <c r="C331" s="27"/>
      <c r="D331" s="28">
        <f>'报价汇总表（新）排序'!D641</f>
        <v>1780099.58</v>
      </c>
      <c r="E331" s="29">
        <f t="shared" si="15"/>
        <v>1</v>
      </c>
      <c r="F331" s="30">
        <f t="shared" si="16"/>
        <v>98.46</v>
      </c>
      <c r="G331" s="31">
        <f t="shared" si="17"/>
        <v>323</v>
      </c>
      <c r="H331" s="32"/>
    </row>
    <row r="332" spans="1:8">
      <c r="A332" s="25">
        <v>325</v>
      </c>
      <c r="B332" s="26" t="str">
        <f>'报价汇总表（新）排序'!B642</f>
        <v>广东豪骏建设工程有限公司</v>
      </c>
      <c r="C332" s="27"/>
      <c r="D332" s="28">
        <f>'报价汇总表（新）排序'!D642</f>
        <v>1779762.2</v>
      </c>
      <c r="E332" s="29">
        <f t="shared" si="15"/>
        <v>1</v>
      </c>
      <c r="F332" s="30">
        <f t="shared" si="16"/>
        <v>98.44</v>
      </c>
      <c r="G332" s="31">
        <f t="shared" si="17"/>
        <v>325</v>
      </c>
      <c r="H332" s="32"/>
    </row>
    <row r="333" spans="1:8">
      <c r="A333" s="25">
        <v>326</v>
      </c>
      <c r="B333" s="26" t="str">
        <f>'报价汇总表（新）排序'!B643</f>
        <v>福建省启荣建设工程有限公司</v>
      </c>
      <c r="C333" s="27"/>
      <c r="D333" s="28">
        <f>'报价汇总表（新）排序'!D643</f>
        <v>1779397.05</v>
      </c>
      <c r="E333" s="29">
        <f t="shared" si="15"/>
        <v>1</v>
      </c>
      <c r="F333" s="30">
        <f t="shared" si="16"/>
        <v>98.42</v>
      </c>
      <c r="G333" s="31">
        <f t="shared" si="17"/>
        <v>326</v>
      </c>
      <c r="H333" s="32"/>
    </row>
    <row r="334" spans="1:8">
      <c r="A334" s="25">
        <v>327</v>
      </c>
      <c r="B334" s="26" t="str">
        <f>'报价汇总表（新）排序'!B644</f>
        <v>东莞市中赫建筑工程有限公司</v>
      </c>
      <c r="C334" s="27"/>
      <c r="D334" s="28">
        <f>'报价汇总表（新）排序'!D644</f>
        <v>1778807.03</v>
      </c>
      <c r="E334" s="29">
        <f t="shared" si="15"/>
        <v>1</v>
      </c>
      <c r="F334" s="30">
        <f t="shared" si="16"/>
        <v>98.39</v>
      </c>
      <c r="G334" s="31">
        <f t="shared" si="17"/>
        <v>327</v>
      </c>
      <c r="H334" s="32"/>
    </row>
    <row r="335" spans="1:8">
      <c r="A335" s="25">
        <v>328</v>
      </c>
      <c r="B335" s="26" t="str">
        <f>'报价汇总表（新）排序'!B645</f>
        <v>甘洛祥瑞建筑工程有限公司</v>
      </c>
      <c r="C335" s="27"/>
      <c r="D335" s="28">
        <f>'报价汇总表（新）排序'!D645</f>
        <v>1776985.12</v>
      </c>
      <c r="E335" s="29">
        <f t="shared" si="15"/>
        <v>1</v>
      </c>
      <c r="F335" s="30">
        <f t="shared" si="16"/>
        <v>98.29</v>
      </c>
      <c r="G335" s="31">
        <f t="shared" si="17"/>
        <v>328</v>
      </c>
      <c r="H335" s="32"/>
    </row>
    <row r="336" spans="1:8">
      <c r="A336" s="25">
        <v>329</v>
      </c>
      <c r="B336" s="26" t="str">
        <f>'报价汇总表（新）排序'!B646</f>
        <v>惠州市峻云建筑工程有限公司</v>
      </c>
      <c r="C336" s="27"/>
      <c r="D336" s="28">
        <f>'报价汇总表（新）排序'!D646</f>
        <v>1776514.25</v>
      </c>
      <c r="E336" s="29">
        <f t="shared" si="15"/>
        <v>1</v>
      </c>
      <c r="F336" s="30">
        <f t="shared" si="16"/>
        <v>98.26</v>
      </c>
      <c r="G336" s="31">
        <f t="shared" si="17"/>
        <v>329</v>
      </c>
      <c r="H336" s="32"/>
    </row>
    <row r="337" spans="1:8">
      <c r="A337" s="25">
        <v>330</v>
      </c>
      <c r="B337" s="26" t="str">
        <f>'报价汇总表（新）排序'!B647</f>
        <v>广东喜帆建设工程有限公司</v>
      </c>
      <c r="C337" s="27"/>
      <c r="D337" s="28">
        <f>'报价汇总表（新）排序'!D647</f>
        <v>1776497.39</v>
      </c>
      <c r="E337" s="29">
        <f t="shared" si="15"/>
        <v>1</v>
      </c>
      <c r="F337" s="30">
        <f t="shared" si="16"/>
        <v>98.26</v>
      </c>
      <c r="G337" s="31">
        <f t="shared" si="17"/>
        <v>329</v>
      </c>
      <c r="H337" s="32"/>
    </row>
    <row r="338" spans="1:8">
      <c r="A338" s="25">
        <v>331</v>
      </c>
      <c r="B338" s="26" t="str">
        <f>'报价汇总表（新）排序'!B648</f>
        <v>河南筑丰建设发展有限公司</v>
      </c>
      <c r="C338" s="27"/>
      <c r="D338" s="28">
        <f>'报价汇总表（新）排序'!D648</f>
        <v>1776409.89</v>
      </c>
      <c r="E338" s="29">
        <f t="shared" si="15"/>
        <v>1</v>
      </c>
      <c r="F338" s="30">
        <f t="shared" si="16"/>
        <v>98.26</v>
      </c>
      <c r="G338" s="31">
        <f t="shared" si="17"/>
        <v>329</v>
      </c>
      <c r="H338" s="32"/>
    </row>
    <row r="339" spans="1:8">
      <c r="A339" s="25">
        <v>332</v>
      </c>
      <c r="B339" s="26" t="str">
        <f>'报价汇总表（新）排序'!B649</f>
        <v>安徽燕宁建筑工程有限公司</v>
      </c>
      <c r="C339" s="27"/>
      <c r="D339" s="28">
        <f>'报价汇总表（新）排序'!D649</f>
        <v>1776302.84</v>
      </c>
      <c r="E339" s="29">
        <f t="shared" si="15"/>
        <v>1</v>
      </c>
      <c r="F339" s="30">
        <f t="shared" si="16"/>
        <v>98.25</v>
      </c>
      <c r="G339" s="31">
        <f t="shared" si="17"/>
        <v>332</v>
      </c>
      <c r="H339" s="32"/>
    </row>
    <row r="340" spans="1:8">
      <c r="A340" s="25">
        <v>333</v>
      </c>
      <c r="B340" s="26" t="str">
        <f>'报价汇总表（新）排序'!B650</f>
        <v>深圳市享泰建筑工程有限公司</v>
      </c>
      <c r="C340" s="27"/>
      <c r="D340" s="28">
        <f>'报价汇总表（新）排序'!D650</f>
        <v>1774568.98</v>
      </c>
      <c r="E340" s="29">
        <f t="shared" si="15"/>
        <v>1</v>
      </c>
      <c r="F340" s="30">
        <f t="shared" si="16"/>
        <v>98.16</v>
      </c>
      <c r="G340" s="31">
        <f t="shared" si="17"/>
        <v>333</v>
      </c>
      <c r="H340" s="32"/>
    </row>
    <row r="341" spans="1:8">
      <c r="A341" s="25">
        <v>334</v>
      </c>
      <c r="B341" s="26" t="str">
        <f>'报价汇总表（新）排序'!B651</f>
        <v>东莞鼎名建设工程有限公司</v>
      </c>
      <c r="C341" s="27"/>
      <c r="D341" s="28">
        <f>'报价汇总表（新）排序'!D651</f>
        <v>1772873.68</v>
      </c>
      <c r="E341" s="29">
        <f t="shared" si="15"/>
        <v>1</v>
      </c>
      <c r="F341" s="30">
        <f t="shared" si="16"/>
        <v>98.06</v>
      </c>
      <c r="G341" s="31">
        <f t="shared" si="17"/>
        <v>334</v>
      </c>
      <c r="H341" s="32"/>
    </row>
    <row r="342" spans="1:8">
      <c r="A342" s="25">
        <v>335</v>
      </c>
      <c r="B342" s="26" t="str">
        <f>'报价汇总表（新）排序'!B652</f>
        <v>广东楷锋建筑工程有限公司</v>
      </c>
      <c r="C342" s="27"/>
      <c r="D342" s="28">
        <f>'报价汇总表（新）排序'!D652</f>
        <v>1772516.77</v>
      </c>
      <c r="E342" s="29">
        <f t="shared" si="15"/>
        <v>1</v>
      </c>
      <c r="F342" s="30">
        <f t="shared" si="16"/>
        <v>98.04</v>
      </c>
      <c r="G342" s="31">
        <f t="shared" si="17"/>
        <v>335</v>
      </c>
      <c r="H342" s="32"/>
    </row>
    <row r="343" spans="1:8">
      <c r="A343" s="25">
        <v>336</v>
      </c>
      <c r="B343" s="26" t="str">
        <f>'报价汇总表（新）排序'!B653</f>
        <v>广东金固建设工程有限公司</v>
      </c>
      <c r="C343" s="27"/>
      <c r="D343" s="28">
        <f>'报价汇总表（新）排序'!D653</f>
        <v>1771365.99</v>
      </c>
      <c r="E343" s="29">
        <f t="shared" si="15"/>
        <v>1</v>
      </c>
      <c r="F343" s="30">
        <f t="shared" si="16"/>
        <v>97.98</v>
      </c>
      <c r="G343" s="31">
        <f t="shared" si="17"/>
        <v>336</v>
      </c>
      <c r="H343" s="32"/>
    </row>
    <row r="344" spans="1:8">
      <c r="A344" s="25">
        <v>337</v>
      </c>
      <c r="B344" s="26" t="str">
        <f>'报价汇总表（新）排序'!B654</f>
        <v>深圳市中深畅丰建筑有限公司</v>
      </c>
      <c r="C344" s="27"/>
      <c r="D344" s="28">
        <f>'报价汇总表（新）排序'!D654</f>
        <v>1770902.4</v>
      </c>
      <c r="E344" s="29">
        <f t="shared" si="15"/>
        <v>1</v>
      </c>
      <c r="F344" s="30">
        <f t="shared" si="16"/>
        <v>97.95</v>
      </c>
      <c r="G344" s="31">
        <f t="shared" si="17"/>
        <v>337</v>
      </c>
      <c r="H344" s="32"/>
    </row>
    <row r="345" spans="1:8">
      <c r="A345" s="25">
        <v>338</v>
      </c>
      <c r="B345" s="26" t="str">
        <f>'报价汇总表（新）排序'!B655</f>
        <v>阳江市阳东建工劳务有限公司</v>
      </c>
      <c r="C345" s="27"/>
      <c r="D345" s="28">
        <f>'报价汇总表（新）排序'!D655</f>
        <v>1770268.19</v>
      </c>
      <c r="E345" s="29">
        <f t="shared" si="15"/>
        <v>1</v>
      </c>
      <c r="F345" s="30">
        <f t="shared" si="16"/>
        <v>97.92</v>
      </c>
      <c r="G345" s="31">
        <f t="shared" si="17"/>
        <v>338</v>
      </c>
      <c r="H345" s="32"/>
    </row>
    <row r="346" spans="1:8">
      <c r="A346" s="25">
        <v>339</v>
      </c>
      <c r="B346" s="26" t="str">
        <f>'报价汇总表（新）排序'!B656</f>
        <v>东莞市华粤土木工程有限公司</v>
      </c>
      <c r="C346" s="27"/>
      <c r="D346" s="28">
        <f>'报价汇总表（新）排序'!D656</f>
        <v>1768134</v>
      </c>
      <c r="E346" s="29">
        <f t="shared" si="15"/>
        <v>1</v>
      </c>
      <c r="F346" s="30">
        <f t="shared" si="16"/>
        <v>97.8</v>
      </c>
      <c r="G346" s="31">
        <f t="shared" si="17"/>
        <v>339</v>
      </c>
      <c r="H346" s="32"/>
    </row>
    <row r="347" spans="1:8">
      <c r="A347" s="25">
        <v>340</v>
      </c>
      <c r="B347" s="26" t="str">
        <f>'报价汇总表（新）排序'!B657</f>
        <v>广东莞磊建设工程有限公司</v>
      </c>
      <c r="C347" s="27"/>
      <c r="D347" s="28">
        <f>'报价汇总表（新）排序'!D657</f>
        <v>1767729.15</v>
      </c>
      <c r="E347" s="29">
        <f t="shared" si="15"/>
        <v>1</v>
      </c>
      <c r="F347" s="30">
        <f t="shared" si="16"/>
        <v>97.78</v>
      </c>
      <c r="G347" s="31">
        <f t="shared" si="17"/>
        <v>340</v>
      </c>
      <c r="H347" s="32"/>
    </row>
    <row r="348" spans="1:8">
      <c r="A348" s="25">
        <v>341</v>
      </c>
      <c r="B348" s="26" t="str">
        <f>'报价汇总表（新）排序'!B658</f>
        <v>珠海信能建设工程有限公司</v>
      </c>
      <c r="C348" s="27"/>
      <c r="D348" s="28">
        <f>'报价汇总表（新）排序'!D658</f>
        <v>1763613.48</v>
      </c>
      <c r="E348" s="29">
        <f t="shared" si="15"/>
        <v>1</v>
      </c>
      <c r="F348" s="30">
        <f t="shared" si="16"/>
        <v>97.55</v>
      </c>
      <c r="G348" s="31">
        <f t="shared" si="17"/>
        <v>341</v>
      </c>
      <c r="H348" s="32"/>
    </row>
    <row r="349" spans="1:8">
      <c r="A349" s="25">
        <v>342</v>
      </c>
      <c r="B349" s="26" t="str">
        <f>'报价汇总表（新）排序'!B659</f>
        <v>广东远铭建设工程有限公司</v>
      </c>
      <c r="C349" s="27"/>
      <c r="D349" s="28">
        <f>'报价汇总表（新）排序'!D659</f>
        <v>1762965.76</v>
      </c>
      <c r="E349" s="29">
        <f t="shared" si="15"/>
        <v>1</v>
      </c>
      <c r="F349" s="30">
        <f t="shared" si="16"/>
        <v>97.51</v>
      </c>
      <c r="G349" s="31">
        <f t="shared" si="17"/>
        <v>342</v>
      </c>
      <c r="H349" s="32"/>
    </row>
    <row r="350" spans="1:8">
      <c r="A350" s="25">
        <v>343</v>
      </c>
      <c r="B350" s="26" t="str">
        <f>'报价汇总表（新）排序'!B660</f>
        <v>星辰利源水利水电工程有限公司</v>
      </c>
      <c r="C350" s="27"/>
      <c r="D350" s="28">
        <f>'报价汇总表（新）排序'!D660</f>
        <v>1762716.05</v>
      </c>
      <c r="E350" s="29">
        <f t="shared" si="15"/>
        <v>1</v>
      </c>
      <c r="F350" s="30">
        <f t="shared" si="16"/>
        <v>97.5</v>
      </c>
      <c r="G350" s="31">
        <f t="shared" si="17"/>
        <v>343</v>
      </c>
      <c r="H350" s="32"/>
    </row>
    <row r="351" spans="1:8">
      <c r="A351" s="25">
        <v>344</v>
      </c>
      <c r="B351" s="26" t="str">
        <f>'报价汇总表（新）排序'!B661</f>
        <v>广东万运建设有限公司</v>
      </c>
      <c r="C351" s="27"/>
      <c r="D351" s="28">
        <f>'报价汇总表（新）排序'!D661</f>
        <v>1761908.69</v>
      </c>
      <c r="E351" s="29">
        <f t="shared" si="15"/>
        <v>1</v>
      </c>
      <c r="F351" s="30">
        <f t="shared" si="16"/>
        <v>97.46</v>
      </c>
      <c r="G351" s="31">
        <f t="shared" si="17"/>
        <v>344</v>
      </c>
      <c r="H351" s="32"/>
    </row>
    <row r="352" spans="1:8">
      <c r="A352" s="25">
        <v>345</v>
      </c>
      <c r="B352" s="26" t="str">
        <f>'报价汇总表（新）排序'!B662</f>
        <v>广东浩枫建设有限公司</v>
      </c>
      <c r="C352" s="27"/>
      <c r="D352" s="28">
        <f>'报价汇总表（新）排序'!D662</f>
        <v>1761811.98</v>
      </c>
      <c r="E352" s="29">
        <f t="shared" si="15"/>
        <v>1</v>
      </c>
      <c r="F352" s="30">
        <f t="shared" si="16"/>
        <v>97.45</v>
      </c>
      <c r="G352" s="31">
        <f t="shared" si="17"/>
        <v>345</v>
      </c>
      <c r="H352" s="32"/>
    </row>
    <row r="353" spans="1:8">
      <c r="A353" s="25">
        <v>346</v>
      </c>
      <c r="B353" s="26" t="str">
        <f>'报价汇总表（新）排序'!B663</f>
        <v>广东茂阳建设工程有限公司</v>
      </c>
      <c r="C353" s="27"/>
      <c r="D353" s="28">
        <f>'报价汇总表（新）排序'!D663</f>
        <v>1760594.4</v>
      </c>
      <c r="E353" s="29">
        <f t="shared" si="15"/>
        <v>1</v>
      </c>
      <c r="F353" s="30">
        <f t="shared" si="16"/>
        <v>97.38</v>
      </c>
      <c r="G353" s="31">
        <f t="shared" si="17"/>
        <v>346</v>
      </c>
      <c r="H353" s="32"/>
    </row>
    <row r="354" spans="1:8">
      <c r="A354" s="25">
        <v>347</v>
      </c>
      <c r="B354" s="26" t="str">
        <f>'报价汇总表（新）排序'!B664</f>
        <v>广西晟润建设工程有限公司</v>
      </c>
      <c r="C354" s="27"/>
      <c r="D354" s="28">
        <f>'报价汇总表（新）排序'!D664</f>
        <v>1758889.65</v>
      </c>
      <c r="E354" s="29">
        <f t="shared" si="15"/>
        <v>1</v>
      </c>
      <c r="F354" s="30">
        <f t="shared" si="16"/>
        <v>97.29</v>
      </c>
      <c r="G354" s="31">
        <f t="shared" si="17"/>
        <v>347</v>
      </c>
      <c r="H354" s="32"/>
    </row>
    <row r="355" spans="1:8">
      <c r="A355" s="25">
        <v>348</v>
      </c>
      <c r="B355" s="26" t="str">
        <f>'报价汇总表（新）排序'!B665</f>
        <v>广东省华祥水利水电工程有限公司</v>
      </c>
      <c r="C355" s="27"/>
      <c r="D355" s="28">
        <f>'报价汇总表（新）排序'!D665</f>
        <v>1755892.69</v>
      </c>
      <c r="E355" s="29">
        <f t="shared" si="15"/>
        <v>1</v>
      </c>
      <c r="F355" s="30">
        <f t="shared" si="16"/>
        <v>97.12</v>
      </c>
      <c r="G355" s="31">
        <f t="shared" si="17"/>
        <v>348</v>
      </c>
      <c r="H355" s="32"/>
    </row>
    <row r="356" spans="1:8">
      <c r="A356" s="25">
        <v>349</v>
      </c>
      <c r="B356" s="26" t="str">
        <f>'报价汇总表（新）排序'!B666</f>
        <v>广东鑫实建筑工程有限公司</v>
      </c>
      <c r="C356" s="27"/>
      <c r="D356" s="28">
        <f>'报价汇总表（新）排序'!D666</f>
        <v>1749725.17</v>
      </c>
      <c r="E356" s="29">
        <f t="shared" si="15"/>
        <v>1</v>
      </c>
      <c r="F356" s="30">
        <f t="shared" si="16"/>
        <v>96.78</v>
      </c>
      <c r="G356" s="31">
        <f t="shared" si="17"/>
        <v>349</v>
      </c>
      <c r="H356" s="32"/>
    </row>
    <row r="357" spans="1:8">
      <c r="A357" s="25">
        <v>350</v>
      </c>
      <c r="B357" s="26" t="str">
        <f>'报价汇总表（新）排序'!B667</f>
        <v>广东森裕建设有限公司</v>
      </c>
      <c r="C357" s="27"/>
      <c r="D357" s="28">
        <f>'报价汇总表（新）排序'!D667</f>
        <v>1748333.89</v>
      </c>
      <c r="E357" s="29">
        <f t="shared" si="15"/>
        <v>1</v>
      </c>
      <c r="F357" s="30">
        <f t="shared" si="16"/>
        <v>96.7</v>
      </c>
      <c r="G357" s="31">
        <f t="shared" si="17"/>
        <v>350</v>
      </c>
      <c r="H357" s="32"/>
    </row>
    <row r="358" spans="1:8">
      <c r="A358" s="25">
        <v>351</v>
      </c>
      <c r="B358" s="26" t="str">
        <f>'报价汇总表（新）排序'!B668</f>
        <v>深圳市伟兴业建设有限公司</v>
      </c>
      <c r="C358" s="27"/>
      <c r="D358" s="28">
        <f>'报价汇总表（新）排序'!D668</f>
        <v>1742673.95</v>
      </c>
      <c r="E358" s="29">
        <f t="shared" si="15"/>
        <v>1</v>
      </c>
      <c r="F358" s="30">
        <f t="shared" si="16"/>
        <v>96.39</v>
      </c>
      <c r="G358" s="31">
        <f t="shared" si="17"/>
        <v>351</v>
      </c>
      <c r="H358" s="32"/>
    </row>
    <row r="359" spans="1:8">
      <c r="A359" s="25">
        <v>352</v>
      </c>
      <c r="B359" s="26" t="str">
        <f>'报价汇总表（新）排序'!B669</f>
        <v>广州市世博建筑工程有限公司</v>
      </c>
      <c r="C359" s="27"/>
      <c r="D359" s="28">
        <f>'报价汇总表（新）排序'!D669</f>
        <v>1738587.83</v>
      </c>
      <c r="E359" s="29">
        <f t="shared" si="15"/>
        <v>1</v>
      </c>
      <c r="F359" s="30">
        <f t="shared" si="16"/>
        <v>96.17</v>
      </c>
      <c r="G359" s="31">
        <f t="shared" si="17"/>
        <v>352</v>
      </c>
      <c r="H359" s="32"/>
    </row>
    <row r="360" spans="1:8">
      <c r="A360" s="25">
        <v>353</v>
      </c>
      <c r="B360" s="26" t="str">
        <f>'报价汇总表（新）排序'!B670</f>
        <v>广东富城建设工程有限公司</v>
      </c>
      <c r="C360" s="27"/>
      <c r="D360" s="28">
        <f>'报价汇总表（新）排序'!D670</f>
        <v>1730062.77</v>
      </c>
      <c r="E360" s="29">
        <f t="shared" si="15"/>
        <v>1</v>
      </c>
      <c r="F360" s="30">
        <f t="shared" si="16"/>
        <v>95.69</v>
      </c>
      <c r="G360" s="31">
        <f t="shared" si="17"/>
        <v>353</v>
      </c>
      <c r="H360" s="32"/>
    </row>
    <row r="361" spans="1:8">
      <c r="A361" s="25">
        <v>354</v>
      </c>
      <c r="B361" s="26" t="str">
        <f>'报价汇总表（新）排序'!B671</f>
        <v>广东烨烁建设工程有限公司</v>
      </c>
      <c r="C361" s="27"/>
      <c r="D361" s="28">
        <f>'报价汇总表（新）排序'!D671</f>
        <v>1725025.05</v>
      </c>
      <c r="E361" s="29">
        <f t="shared" si="15"/>
        <v>1</v>
      </c>
      <c r="F361" s="30">
        <f t="shared" si="16"/>
        <v>95.42</v>
      </c>
      <c r="G361" s="31">
        <f t="shared" si="17"/>
        <v>354</v>
      </c>
      <c r="H361" s="32"/>
    </row>
    <row r="362" spans="1:8">
      <c r="A362" s="25">
        <v>355</v>
      </c>
      <c r="B362" s="26" t="str">
        <f>'报价汇总表（新）排序'!B672</f>
        <v>东莞市兴粤建设工程有限公司</v>
      </c>
      <c r="C362" s="27"/>
      <c r="D362" s="28">
        <f>'报价汇总表（新）排序'!D672</f>
        <v>1721198.95</v>
      </c>
      <c r="E362" s="29">
        <f t="shared" si="15"/>
        <v>1</v>
      </c>
      <c r="F362" s="30">
        <f t="shared" si="16"/>
        <v>95.2</v>
      </c>
      <c r="G362" s="31">
        <f t="shared" si="17"/>
        <v>355</v>
      </c>
      <c r="H362" s="32"/>
    </row>
    <row r="363" spans="1:8">
      <c r="A363" s="25">
        <v>356</v>
      </c>
      <c r="B363" s="26" t="str">
        <f>'报价汇总表（新）排序'!B673</f>
        <v>深圳市镒辉建筑工程有限公司</v>
      </c>
      <c r="C363" s="27"/>
      <c r="D363" s="28">
        <f>'报价汇总表（新）排序'!D673</f>
        <v>1712983.45</v>
      </c>
      <c r="E363" s="29">
        <f t="shared" si="15"/>
        <v>1</v>
      </c>
      <c r="F363" s="30">
        <f t="shared" si="16"/>
        <v>94.75</v>
      </c>
      <c r="G363" s="31">
        <f t="shared" si="17"/>
        <v>356</v>
      </c>
      <c r="H363" s="32"/>
    </row>
    <row r="364" spans="1:8">
      <c r="A364" s="25">
        <v>357</v>
      </c>
      <c r="B364" s="26" t="str">
        <f>'报价汇总表（新）排序'!B674</f>
        <v>广东新可宇建设集团有限公司</v>
      </c>
      <c r="C364" s="27"/>
      <c r="D364" s="28">
        <f>'报价汇总表（新）排序'!D674</f>
        <v>1705078.53</v>
      </c>
      <c r="E364" s="29">
        <f t="shared" si="15"/>
        <v>1</v>
      </c>
      <c r="F364" s="30">
        <f t="shared" si="16"/>
        <v>94.31</v>
      </c>
      <c r="G364" s="31">
        <f t="shared" si="17"/>
        <v>357</v>
      </c>
      <c r="H364" s="32"/>
    </row>
    <row r="365" spans="1:8">
      <c r="A365" s="25">
        <v>358</v>
      </c>
      <c r="B365" s="26" t="str">
        <f>'报价汇总表（新）排序'!B675</f>
        <v>中山市友骏建筑工程有限公司</v>
      </c>
      <c r="C365" s="27"/>
      <c r="D365" s="28">
        <f>'报价汇总表（新）排序'!D675</f>
        <v>1701122.64</v>
      </c>
      <c r="E365" s="29">
        <f t="shared" si="15"/>
        <v>1</v>
      </c>
      <c r="F365" s="30">
        <f t="shared" si="16"/>
        <v>94.09</v>
      </c>
      <c r="G365" s="31">
        <f t="shared" si="17"/>
        <v>358</v>
      </c>
      <c r="H365" s="32"/>
    </row>
    <row r="366" spans="1:8">
      <c r="A366" s="25">
        <v>359</v>
      </c>
      <c r="B366" s="26" t="str">
        <f>'报价汇总表（新）排序'!B676</f>
        <v>广东致成建设有限公司</v>
      </c>
      <c r="C366" s="27"/>
      <c r="D366" s="28">
        <f>'报价汇总表（新）排序'!D676</f>
        <v>1657894.33</v>
      </c>
      <c r="E366" s="29">
        <f t="shared" si="15"/>
        <v>1</v>
      </c>
      <c r="F366" s="30">
        <f t="shared" si="16"/>
        <v>91.7</v>
      </c>
      <c r="G366" s="31">
        <f t="shared" si="17"/>
        <v>359</v>
      </c>
      <c r="H366" s="32"/>
    </row>
    <row r="367" ht="160" customHeight="1" spans="1:8">
      <c r="A367" s="33" t="s">
        <v>65</v>
      </c>
      <c r="B367" s="33"/>
      <c r="C367" s="33"/>
      <c r="D367" s="33"/>
      <c r="E367" s="33"/>
      <c r="F367" s="33"/>
      <c r="G367" s="33"/>
      <c r="H367" s="33"/>
    </row>
  </sheetData>
  <autoFilter ref="A7:H367">
    <extLst/>
  </autoFilter>
  <sortState ref="C8:G449">
    <sortCondition ref="G8:G449"/>
    <sortCondition ref="F8:F449"/>
  </sortState>
  <mergeCells count="382">
    <mergeCell ref="A1:H1"/>
    <mergeCell ref="A2:B2"/>
    <mergeCell ref="C2:D2"/>
    <mergeCell ref="E2:F2"/>
    <mergeCell ref="G2:H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A367:H367"/>
  </mergeCells>
  <conditionalFormatting sqref="F8:F366">
    <cfRule type="cellIs" dxfId="0" priority="7" stopIfTrue="1" operator="lessThan">
      <formula>#REF!</formula>
    </cfRule>
  </conditionalFormatting>
  <printOptions horizontalCentered="1"/>
  <pageMargins left="0.393055555555556" right="0.393055555555556" top="0.393055555555556" bottom="0.786805555555556" header="0.236111111111111" footer="0.314583333333333"/>
  <pageSetup paperSize="9" scale="89" orientation="portrait" horizontalDpi="600"/>
  <headerFooter>
    <oddHeader>&amp;R第 &amp;P 页，共 &amp;N 页
2024年8月9日</oddHeader>
    <oddFooter>&amp;L招标人：                         招标代理：                             &amp;C                                              监督部门：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74"/>
  <sheetViews>
    <sheetView topLeftCell="D191" workbookViewId="0">
      <selection activeCell="N206" sqref="N206"/>
    </sheetView>
  </sheetViews>
  <sheetFormatPr defaultColWidth="8.88888888888889" defaultRowHeight="14.4" outlineLevelCol="1"/>
  <cols>
    <col min="1" max="2" width="31.1111111111111" style="1" hidden="1" customWidth="1"/>
    <col min="3" max="3" width="8.88888888888889" hidden="1" customWidth="1"/>
    <col min="4" max="16382" width="8.88888888888889" customWidth="1"/>
  </cols>
  <sheetData>
    <row r="1" spans="1:2">
      <c r="A1" s="2" t="s">
        <v>66</v>
      </c>
      <c r="B1" s="3">
        <v>1840958.42</v>
      </c>
    </row>
    <row r="2" spans="1:2">
      <c r="A2" s="1" t="s">
        <v>67</v>
      </c>
      <c r="B2" s="3">
        <v>1840957.95</v>
      </c>
    </row>
    <row r="3" spans="1:2">
      <c r="A3" s="1" t="s">
        <v>68</v>
      </c>
      <c r="B3" s="3">
        <v>1840957.95</v>
      </c>
    </row>
    <row r="4" spans="1:2">
      <c r="A4" s="1" t="s">
        <v>69</v>
      </c>
      <c r="B4" s="3">
        <v>1840957.95</v>
      </c>
    </row>
    <row r="5" spans="1:2">
      <c r="A5" s="1" t="s">
        <v>70</v>
      </c>
      <c r="B5" s="3">
        <v>1840957.95</v>
      </c>
    </row>
    <row r="6" spans="1:2">
      <c r="A6" s="1" t="s">
        <v>71</v>
      </c>
      <c r="B6" s="3">
        <v>1840957.95</v>
      </c>
    </row>
    <row r="7" spans="1:2">
      <c r="A7" s="1" t="s">
        <v>72</v>
      </c>
      <c r="B7" s="3">
        <v>1840957.95</v>
      </c>
    </row>
    <row r="8" spans="1:2">
      <c r="A8" s="1" t="s">
        <v>73</v>
      </c>
      <c r="B8" s="3">
        <v>1840957.95</v>
      </c>
    </row>
    <row r="9" spans="1:2">
      <c r="A9" s="1" t="s">
        <v>74</v>
      </c>
      <c r="B9" s="3">
        <v>1839994.41</v>
      </c>
    </row>
    <row r="10" spans="1:2">
      <c r="A10" s="1" t="s">
        <v>75</v>
      </c>
      <c r="B10" s="3">
        <v>1839117.04</v>
      </c>
    </row>
    <row r="11" spans="1:2">
      <c r="A11" s="1" t="s">
        <v>76</v>
      </c>
      <c r="B11" s="3">
        <v>1839117.04</v>
      </c>
    </row>
    <row r="12" spans="1:2">
      <c r="A12" s="1" t="s">
        <v>77</v>
      </c>
      <c r="B12" s="3">
        <v>1839117.04</v>
      </c>
    </row>
    <row r="13" spans="1:2">
      <c r="A13" s="1" t="s">
        <v>78</v>
      </c>
      <c r="B13" s="3">
        <v>1839117.04</v>
      </c>
    </row>
    <row r="14" spans="1:2">
      <c r="A14" s="1" t="s">
        <v>79</v>
      </c>
      <c r="B14" s="3">
        <v>1839117.04</v>
      </c>
    </row>
    <row r="15" spans="1:2">
      <c r="A15" s="1" t="s">
        <v>80</v>
      </c>
      <c r="B15" s="3">
        <v>1839117.04</v>
      </c>
    </row>
    <row r="16" spans="1:2">
      <c r="A16" s="1" t="s">
        <v>81</v>
      </c>
      <c r="B16" s="3">
        <v>1839117.04</v>
      </c>
    </row>
    <row r="17" spans="1:2">
      <c r="A17" s="1" t="s">
        <v>82</v>
      </c>
      <c r="B17" s="3">
        <v>1839117.04</v>
      </c>
    </row>
    <row r="18" spans="1:2">
      <c r="A18" s="1" t="s">
        <v>83</v>
      </c>
      <c r="B18" s="3">
        <v>1839117.04</v>
      </c>
    </row>
    <row r="19" spans="1:2">
      <c r="A19" s="1" t="s">
        <v>84</v>
      </c>
      <c r="B19" s="3">
        <v>1839117.04</v>
      </c>
    </row>
    <row r="20" spans="1:2">
      <c r="A20" s="1" t="s">
        <v>85</v>
      </c>
      <c r="B20" s="3">
        <v>1839117.04</v>
      </c>
    </row>
    <row r="21" spans="1:2">
      <c r="A21" s="1" t="s">
        <v>86</v>
      </c>
      <c r="B21" s="3">
        <v>1838709.64</v>
      </c>
    </row>
    <row r="22" spans="1:2">
      <c r="A22" s="1" t="s">
        <v>87</v>
      </c>
      <c r="B22" s="3">
        <v>1837889.01</v>
      </c>
    </row>
    <row r="23" spans="1:2">
      <c r="A23" s="1" t="s">
        <v>88</v>
      </c>
      <c r="B23" s="3">
        <v>1837368</v>
      </c>
    </row>
    <row r="24" spans="1:2">
      <c r="A24" s="1" t="s">
        <v>89</v>
      </c>
      <c r="B24" s="3">
        <v>1837276.14</v>
      </c>
    </row>
    <row r="25" spans="1:2">
      <c r="A25" s="1" t="s">
        <v>90</v>
      </c>
      <c r="B25" s="3">
        <v>1837276.14</v>
      </c>
    </row>
    <row r="26" spans="1:2">
      <c r="A26" s="1" t="s">
        <v>91</v>
      </c>
      <c r="B26" s="3">
        <v>1837276.14</v>
      </c>
    </row>
    <row r="27" spans="1:2">
      <c r="A27" s="1" t="s">
        <v>92</v>
      </c>
      <c r="B27" s="3">
        <v>1837276.14</v>
      </c>
    </row>
    <row r="28" spans="1:2">
      <c r="A28" s="1" t="s">
        <v>93</v>
      </c>
      <c r="B28" s="3">
        <v>1837276.14</v>
      </c>
    </row>
    <row r="29" spans="1:2">
      <c r="A29" s="1" t="s">
        <v>94</v>
      </c>
      <c r="B29" s="3">
        <v>1837276.14</v>
      </c>
    </row>
    <row r="30" spans="1:2">
      <c r="A30" s="1" t="s">
        <v>95</v>
      </c>
      <c r="B30" s="3">
        <v>1837276.14</v>
      </c>
    </row>
    <row r="31" spans="1:2">
      <c r="A31" s="1" t="s">
        <v>96</v>
      </c>
      <c r="B31" s="3">
        <v>1837276.14</v>
      </c>
    </row>
    <row r="32" spans="1:2">
      <c r="A32" s="1" t="s">
        <v>97</v>
      </c>
      <c r="B32" s="3">
        <v>1837276.13</v>
      </c>
    </row>
    <row r="33" spans="1:2">
      <c r="A33" s="1" t="s">
        <v>98</v>
      </c>
      <c r="B33" s="3">
        <v>1836659.02</v>
      </c>
    </row>
    <row r="34" spans="1:2">
      <c r="A34" s="1" t="s">
        <v>99</v>
      </c>
      <c r="B34" s="3">
        <v>1836044.02</v>
      </c>
    </row>
    <row r="35" spans="1:2">
      <c r="A35" s="1" t="s">
        <v>100</v>
      </c>
      <c r="B35" s="3">
        <v>1835435.23</v>
      </c>
    </row>
    <row r="36" spans="1:2">
      <c r="A36" s="1" t="s">
        <v>101</v>
      </c>
      <c r="B36" s="3">
        <v>1835435.23</v>
      </c>
    </row>
    <row r="37" spans="1:2">
      <c r="A37" s="1" t="s">
        <v>102</v>
      </c>
      <c r="B37" s="3">
        <v>1835435.23</v>
      </c>
    </row>
    <row r="38" spans="1:2">
      <c r="A38" s="1" t="s">
        <v>103</v>
      </c>
      <c r="B38" s="3">
        <v>1835435.23</v>
      </c>
    </row>
    <row r="39" spans="1:2">
      <c r="A39" s="1" t="s">
        <v>104</v>
      </c>
      <c r="B39" s="3">
        <v>1835435.23</v>
      </c>
    </row>
    <row r="40" spans="1:2">
      <c r="A40" s="1" t="s">
        <v>105</v>
      </c>
      <c r="B40" s="3">
        <v>1835435.23</v>
      </c>
    </row>
    <row r="41" spans="1:2">
      <c r="A41" s="1" t="s">
        <v>106</v>
      </c>
      <c r="B41" s="3">
        <v>1835435.23</v>
      </c>
    </row>
    <row r="42" spans="1:2">
      <c r="A42" s="1" t="s">
        <v>107</v>
      </c>
      <c r="B42" s="3">
        <v>1834199.03</v>
      </c>
    </row>
    <row r="43" spans="1:2">
      <c r="A43" s="1" t="s">
        <v>108</v>
      </c>
      <c r="B43" s="3">
        <v>1833686</v>
      </c>
    </row>
    <row r="44" spans="1:2">
      <c r="A44" s="1" t="s">
        <v>109</v>
      </c>
      <c r="B44" s="3">
        <v>1833594.32</v>
      </c>
    </row>
    <row r="45" spans="1:2">
      <c r="A45" s="1" t="s">
        <v>110</v>
      </c>
      <c r="B45" s="3">
        <v>1833594.32</v>
      </c>
    </row>
    <row r="46" spans="1:2">
      <c r="A46" s="1" t="s">
        <v>111</v>
      </c>
      <c r="B46" s="3">
        <v>1833594.32</v>
      </c>
    </row>
    <row r="47" spans="1:2">
      <c r="A47" s="1" t="s">
        <v>112</v>
      </c>
      <c r="B47" s="3">
        <v>1833594.32</v>
      </c>
    </row>
    <row r="48" spans="1:2">
      <c r="A48" s="1" t="s">
        <v>113</v>
      </c>
      <c r="B48" s="3">
        <v>1833594.32</v>
      </c>
    </row>
    <row r="49" spans="1:2">
      <c r="A49" s="1" t="s">
        <v>114</v>
      </c>
      <c r="B49" s="3">
        <v>1833594.32</v>
      </c>
    </row>
    <row r="50" spans="1:2">
      <c r="A50" s="1" t="s">
        <v>115</v>
      </c>
      <c r="B50" s="3">
        <v>1833594.32</v>
      </c>
    </row>
    <row r="51" spans="1:2">
      <c r="A51" s="1" t="s">
        <v>116</v>
      </c>
      <c r="B51" s="3">
        <v>1833594.32</v>
      </c>
    </row>
    <row r="52" spans="1:2">
      <c r="A52" s="1" t="s">
        <v>117</v>
      </c>
      <c r="B52" s="3">
        <v>1833594.32</v>
      </c>
    </row>
    <row r="53" spans="1:2">
      <c r="A53" s="1" t="s">
        <v>118</v>
      </c>
      <c r="B53" s="3">
        <v>1833594.32</v>
      </c>
    </row>
    <row r="54" spans="1:2">
      <c r="A54" s="1" t="s">
        <v>119</v>
      </c>
      <c r="B54" s="3">
        <v>1832113.79</v>
      </c>
    </row>
    <row r="55" spans="1:2">
      <c r="A55" s="1" t="s">
        <v>120</v>
      </c>
      <c r="B55" s="3">
        <v>1831753.41</v>
      </c>
    </row>
    <row r="56" spans="1:2">
      <c r="A56" s="1" t="s">
        <v>121</v>
      </c>
      <c r="B56" s="3">
        <v>1831753.41</v>
      </c>
    </row>
    <row r="57" spans="1:2">
      <c r="A57" s="1" t="s">
        <v>122</v>
      </c>
      <c r="B57" s="3">
        <v>1831753.41</v>
      </c>
    </row>
    <row r="58" spans="1:2">
      <c r="A58" s="1" t="s">
        <v>123</v>
      </c>
      <c r="B58" s="3">
        <v>1831753.41</v>
      </c>
    </row>
    <row r="59" spans="1:2">
      <c r="A59" s="1" t="s">
        <v>124</v>
      </c>
      <c r="B59" s="3">
        <v>1831753.41</v>
      </c>
    </row>
    <row r="60" spans="1:2">
      <c r="A60" s="1" t="s">
        <v>125</v>
      </c>
      <c r="B60" s="3">
        <v>1831753.41</v>
      </c>
    </row>
    <row r="61" spans="1:2">
      <c r="A61" s="1" t="s">
        <v>126</v>
      </c>
      <c r="B61" s="3">
        <v>1831753.41</v>
      </c>
    </row>
    <row r="62" spans="1:2">
      <c r="A62" s="1" t="s">
        <v>127</v>
      </c>
      <c r="B62" s="3">
        <v>1831753.41</v>
      </c>
    </row>
    <row r="63" spans="1:2">
      <c r="A63" s="1" t="s">
        <v>128</v>
      </c>
      <c r="B63" s="3">
        <v>1831753.41</v>
      </c>
    </row>
    <row r="64" spans="1:2">
      <c r="A64" s="1" t="s">
        <v>129</v>
      </c>
      <c r="B64" s="3">
        <v>1831498.8</v>
      </c>
    </row>
    <row r="65" spans="1:2">
      <c r="A65" s="1" t="s">
        <v>130</v>
      </c>
      <c r="B65" s="3">
        <v>1831450.77</v>
      </c>
    </row>
    <row r="66" spans="1:2">
      <c r="A66" s="1" t="s">
        <v>131</v>
      </c>
      <c r="B66" s="3">
        <v>1831143.26</v>
      </c>
    </row>
    <row r="67" spans="1:2">
      <c r="A67" s="1" t="s">
        <v>132</v>
      </c>
      <c r="B67" s="3">
        <v>1830835.76</v>
      </c>
    </row>
    <row r="68" spans="1:2">
      <c r="A68" s="1" t="s">
        <v>133</v>
      </c>
      <c r="B68" s="3">
        <v>1830220.77</v>
      </c>
    </row>
    <row r="69" spans="1:2">
      <c r="A69" s="1" t="s">
        <v>134</v>
      </c>
      <c r="B69" s="3">
        <v>1829912.5</v>
      </c>
    </row>
    <row r="70" spans="1:2">
      <c r="A70" s="1" t="s">
        <v>135</v>
      </c>
      <c r="B70" s="3">
        <v>1829912.5</v>
      </c>
    </row>
    <row r="71" spans="1:2">
      <c r="A71" s="1" t="s">
        <v>136</v>
      </c>
      <c r="B71" s="3">
        <v>1829912.5</v>
      </c>
    </row>
    <row r="72" spans="1:2">
      <c r="A72" s="1" t="s">
        <v>137</v>
      </c>
      <c r="B72" s="3">
        <v>1829912.5</v>
      </c>
    </row>
    <row r="73" spans="1:2">
      <c r="A73" s="1" t="s">
        <v>138</v>
      </c>
      <c r="B73" s="3">
        <v>1829912.5</v>
      </c>
    </row>
    <row r="74" spans="1:2">
      <c r="A74" s="1" t="s">
        <v>139</v>
      </c>
      <c r="B74" s="3">
        <v>1829912.5</v>
      </c>
    </row>
    <row r="75" spans="1:2">
      <c r="A75" s="1" t="s">
        <v>140</v>
      </c>
      <c r="B75" s="3">
        <v>1829912.5</v>
      </c>
    </row>
    <row r="76" spans="1:2">
      <c r="A76" s="1" t="s">
        <v>141</v>
      </c>
      <c r="B76" s="3">
        <v>1829912.5</v>
      </c>
    </row>
    <row r="77" spans="1:2">
      <c r="A77" s="1" t="s">
        <v>142</v>
      </c>
      <c r="B77" s="3">
        <v>1829912.5</v>
      </c>
    </row>
    <row r="78" spans="1:2">
      <c r="A78" s="1" t="s">
        <v>143</v>
      </c>
      <c r="B78" s="3">
        <v>1829912.5</v>
      </c>
    </row>
    <row r="79" spans="1:2">
      <c r="A79" s="1" t="s">
        <v>144</v>
      </c>
      <c r="B79" s="3">
        <v>1829903.66</v>
      </c>
    </row>
    <row r="80" spans="1:2">
      <c r="A80" s="1" t="s">
        <v>145</v>
      </c>
      <c r="B80" s="3">
        <v>1829615.38</v>
      </c>
    </row>
    <row r="81" spans="1:2">
      <c r="A81" s="1" t="s">
        <v>146</v>
      </c>
      <c r="B81" s="3">
        <v>1828990.78</v>
      </c>
    </row>
    <row r="82" spans="1:2">
      <c r="A82" s="1" t="s">
        <v>147</v>
      </c>
      <c r="B82" s="3">
        <v>1828966.55</v>
      </c>
    </row>
    <row r="83" spans="1:2">
      <c r="A83" s="1" t="s">
        <v>148</v>
      </c>
      <c r="B83" s="3">
        <v>1828443.04</v>
      </c>
    </row>
    <row r="84" spans="1:2">
      <c r="A84" s="1" t="s">
        <v>149</v>
      </c>
      <c r="B84" s="3">
        <v>1828385.38</v>
      </c>
    </row>
    <row r="85" spans="1:2">
      <c r="A85" s="1" t="s">
        <v>150</v>
      </c>
      <c r="B85" s="3">
        <v>1828183.59</v>
      </c>
    </row>
    <row r="86" spans="1:2">
      <c r="A86" s="1" t="s">
        <v>151</v>
      </c>
      <c r="B86" s="3">
        <v>1828163.11</v>
      </c>
    </row>
    <row r="87" spans="1:2">
      <c r="A87" s="1" t="s">
        <v>152</v>
      </c>
      <c r="B87" s="3">
        <v>1828071.6</v>
      </c>
    </row>
    <row r="88" spans="1:2">
      <c r="A88" s="1" t="s">
        <v>153</v>
      </c>
      <c r="B88" s="3">
        <v>1828071.6</v>
      </c>
    </row>
    <row r="89" spans="1:2">
      <c r="A89" s="1" t="s">
        <v>154</v>
      </c>
      <c r="B89" s="3">
        <v>1828071.6</v>
      </c>
    </row>
    <row r="90" spans="1:2">
      <c r="A90" s="1" t="s">
        <v>155</v>
      </c>
      <c r="B90" s="3">
        <v>1828071.6</v>
      </c>
    </row>
    <row r="91" spans="1:2">
      <c r="A91" s="1" t="s">
        <v>156</v>
      </c>
      <c r="B91" s="3">
        <v>1828071.6</v>
      </c>
    </row>
    <row r="92" spans="1:2">
      <c r="A92" s="1" t="s">
        <v>157</v>
      </c>
      <c r="B92" s="3">
        <v>1828071.6</v>
      </c>
    </row>
    <row r="93" spans="1:2">
      <c r="A93" s="1" t="s">
        <v>158</v>
      </c>
      <c r="B93" s="3">
        <v>1828071.6</v>
      </c>
    </row>
    <row r="94" spans="1:2">
      <c r="A94" s="1" t="s">
        <v>159</v>
      </c>
      <c r="B94" s="3">
        <v>1828071.6</v>
      </c>
    </row>
    <row r="95" spans="1:2">
      <c r="A95" s="1" t="s">
        <v>160</v>
      </c>
      <c r="B95" s="3">
        <v>1828071.6</v>
      </c>
    </row>
    <row r="96" spans="1:2">
      <c r="A96" s="1" t="s">
        <v>161</v>
      </c>
      <c r="B96" s="3">
        <v>1828071.6</v>
      </c>
    </row>
    <row r="97" spans="1:2">
      <c r="A97" s="1" t="s">
        <v>162</v>
      </c>
      <c r="B97" s="3">
        <v>1827885.7</v>
      </c>
    </row>
    <row r="98" spans="1:2">
      <c r="A98" s="1" t="s">
        <v>163</v>
      </c>
      <c r="B98" s="3">
        <v>1827760.78</v>
      </c>
    </row>
    <row r="99" spans="1:2">
      <c r="A99" s="1" t="s">
        <v>164</v>
      </c>
      <c r="B99" s="3">
        <v>1827462.89</v>
      </c>
    </row>
    <row r="100" spans="1:2">
      <c r="A100" s="1" t="s">
        <v>165</v>
      </c>
      <c r="B100" s="3">
        <v>1827453.27</v>
      </c>
    </row>
    <row r="101" spans="1:2">
      <c r="A101" s="1" t="s">
        <v>166</v>
      </c>
      <c r="B101" s="3">
        <v>1827347.57</v>
      </c>
    </row>
    <row r="102" spans="1:2">
      <c r="A102" s="1" t="s">
        <v>167</v>
      </c>
      <c r="B102" s="3">
        <v>1827230.78</v>
      </c>
    </row>
    <row r="103" spans="1:2">
      <c r="A103" s="1" t="s">
        <v>168</v>
      </c>
      <c r="B103" s="3">
        <v>1827155.38</v>
      </c>
    </row>
    <row r="104" spans="1:2">
      <c r="A104" s="1" t="s">
        <v>169</v>
      </c>
      <c r="B104" s="3">
        <v>1827139</v>
      </c>
    </row>
    <row r="105" spans="1:2">
      <c r="A105" s="1" t="s">
        <v>170</v>
      </c>
      <c r="B105" s="3">
        <v>1827136.64</v>
      </c>
    </row>
    <row r="106" spans="1:2">
      <c r="A106" s="1" t="s">
        <v>171</v>
      </c>
      <c r="B106" s="3">
        <v>1826838.29</v>
      </c>
    </row>
    <row r="107" spans="1:2">
      <c r="A107" s="1" t="s">
        <v>172</v>
      </c>
      <c r="B107" s="3">
        <v>1826322</v>
      </c>
    </row>
    <row r="108" spans="1:2">
      <c r="A108" s="1" t="s">
        <v>173</v>
      </c>
      <c r="B108" s="3">
        <v>1826253.43</v>
      </c>
    </row>
    <row r="109" spans="1:2">
      <c r="A109" s="1" t="s">
        <v>174</v>
      </c>
      <c r="B109" s="3">
        <v>1826230.75</v>
      </c>
    </row>
    <row r="110" spans="1:2">
      <c r="A110" s="1" t="s">
        <v>175</v>
      </c>
      <c r="B110" s="3">
        <v>1826230.69</v>
      </c>
    </row>
    <row r="111" spans="1:2">
      <c r="A111" s="1" t="s">
        <v>176</v>
      </c>
      <c r="B111" s="3">
        <v>1826230.69</v>
      </c>
    </row>
    <row r="112" spans="1:2">
      <c r="A112" s="1" t="s">
        <v>177</v>
      </c>
      <c r="B112" s="3">
        <v>1826230.69</v>
      </c>
    </row>
    <row r="113" spans="1:2">
      <c r="A113" s="1" t="s">
        <v>178</v>
      </c>
      <c r="B113" s="3">
        <v>1826230.69</v>
      </c>
    </row>
    <row r="114" spans="1:2">
      <c r="A114" s="1" t="s">
        <v>179</v>
      </c>
      <c r="B114" s="3">
        <v>1826230.69</v>
      </c>
    </row>
    <row r="115" spans="1:2">
      <c r="A115" s="1" t="s">
        <v>180</v>
      </c>
      <c r="B115" s="3">
        <v>1826230.69</v>
      </c>
    </row>
    <row r="116" spans="1:2">
      <c r="A116" s="1" t="s">
        <v>181</v>
      </c>
      <c r="B116" s="3">
        <v>1826230.69</v>
      </c>
    </row>
    <row r="117" spans="1:2">
      <c r="A117" s="1" t="s">
        <v>182</v>
      </c>
      <c r="B117" s="3">
        <v>1826165.41</v>
      </c>
    </row>
    <row r="118" spans="1:2">
      <c r="A118" s="1" t="s">
        <v>183</v>
      </c>
      <c r="B118" s="3">
        <v>1825993.58</v>
      </c>
    </row>
    <row r="119" spans="1:2">
      <c r="A119" s="1" t="s">
        <v>184</v>
      </c>
      <c r="B119" s="3">
        <v>1825915.79</v>
      </c>
    </row>
    <row r="120" spans="1:2">
      <c r="A120" s="1" t="s">
        <v>185</v>
      </c>
      <c r="B120" s="3">
        <v>1825798.08</v>
      </c>
    </row>
    <row r="121" spans="1:2">
      <c r="A121" s="1" t="s">
        <v>186</v>
      </c>
      <c r="B121" s="3">
        <v>1825608.3</v>
      </c>
    </row>
    <row r="122" spans="1:2">
      <c r="A122" s="1" t="s">
        <v>187</v>
      </c>
      <c r="B122" s="3">
        <v>1825308.73</v>
      </c>
    </row>
    <row r="123" spans="1:2">
      <c r="A123" s="1" t="s">
        <v>188</v>
      </c>
      <c r="B123" s="3">
        <v>1825001.6</v>
      </c>
    </row>
    <row r="124" spans="1:2">
      <c r="A124" s="1" t="s">
        <v>189</v>
      </c>
      <c r="B124" s="3">
        <v>1824993.3</v>
      </c>
    </row>
    <row r="125" spans="1:2">
      <c r="A125" s="1" t="s">
        <v>190</v>
      </c>
      <c r="B125" s="3">
        <v>1824685.8</v>
      </c>
    </row>
    <row r="126" spans="1:2">
      <c r="A126" s="1" t="s">
        <v>191</v>
      </c>
      <c r="B126" s="3">
        <v>1824591.48</v>
      </c>
    </row>
    <row r="127" spans="1:2">
      <c r="A127" s="1" t="s">
        <v>192</v>
      </c>
      <c r="B127" s="3">
        <v>1824389.78</v>
      </c>
    </row>
    <row r="128" spans="1:2">
      <c r="A128" s="1" t="s">
        <v>193</v>
      </c>
      <c r="B128" s="3">
        <v>1824389.78</v>
      </c>
    </row>
    <row r="129" spans="1:2">
      <c r="A129" s="1" t="s">
        <v>194</v>
      </c>
      <c r="B129" s="3">
        <v>1824389.78</v>
      </c>
    </row>
    <row r="130" spans="1:2">
      <c r="A130" s="1" t="s">
        <v>195</v>
      </c>
      <c r="B130" s="3">
        <v>1824389.78</v>
      </c>
    </row>
    <row r="131" spans="1:2">
      <c r="A131" s="1" t="s">
        <v>196</v>
      </c>
      <c r="B131" s="3">
        <v>1824389.78</v>
      </c>
    </row>
    <row r="132" spans="1:2">
      <c r="A132" s="1" t="s">
        <v>197</v>
      </c>
      <c r="B132" s="3">
        <v>1824389.78</v>
      </c>
    </row>
    <row r="133" spans="1:2">
      <c r="A133" s="1" t="s">
        <v>198</v>
      </c>
      <c r="B133" s="3">
        <v>1824389.78</v>
      </c>
    </row>
    <row r="134" spans="1:2">
      <c r="A134" s="1" t="s">
        <v>199</v>
      </c>
      <c r="B134" s="3">
        <v>1824389.78</v>
      </c>
    </row>
    <row r="135" spans="1:2">
      <c r="A135" s="1" t="s">
        <v>200</v>
      </c>
      <c r="B135" s="3">
        <v>1824389.78</v>
      </c>
    </row>
    <row r="136" spans="1:2">
      <c r="A136" s="1" t="s">
        <v>201</v>
      </c>
      <c r="B136" s="3">
        <v>1824389.78</v>
      </c>
    </row>
    <row r="137" spans="1:2">
      <c r="A137" s="1" t="s">
        <v>202</v>
      </c>
      <c r="B137" s="3">
        <v>1824389.78</v>
      </c>
    </row>
    <row r="138" spans="1:2">
      <c r="A138" s="1" t="s">
        <v>203</v>
      </c>
      <c r="B138" s="3">
        <v>1824080.4</v>
      </c>
    </row>
    <row r="139" spans="1:2">
      <c r="A139" s="1" t="s">
        <v>204</v>
      </c>
      <c r="B139" s="3">
        <v>1823782.52</v>
      </c>
    </row>
    <row r="140" spans="1:2">
      <c r="A140" s="1" t="s">
        <v>205</v>
      </c>
      <c r="B140" s="3">
        <v>1823753.69</v>
      </c>
    </row>
    <row r="141" spans="1:2">
      <c r="A141" s="1" t="s">
        <v>206</v>
      </c>
      <c r="B141" s="3">
        <v>1823688.03</v>
      </c>
    </row>
    <row r="142" spans="1:2">
      <c r="A142" s="1" t="s">
        <v>207</v>
      </c>
      <c r="B142" s="3">
        <v>1823479.83</v>
      </c>
    </row>
    <row r="143" spans="1:2">
      <c r="A143" s="1" t="s">
        <v>208</v>
      </c>
      <c r="B143" s="3">
        <v>1823476.94</v>
      </c>
    </row>
    <row r="144" spans="1:2">
      <c r="A144" s="1" t="s">
        <v>209</v>
      </c>
      <c r="B144" s="3">
        <v>1823284.68</v>
      </c>
    </row>
    <row r="145" spans="1:2">
      <c r="A145" s="1" t="s">
        <v>210</v>
      </c>
      <c r="B145" s="3">
        <v>1823167.52</v>
      </c>
    </row>
    <row r="146" spans="1:2">
      <c r="A146" s="1" t="s">
        <v>211</v>
      </c>
      <c r="B146" s="3">
        <v>1822860.03</v>
      </c>
    </row>
    <row r="147" spans="1:2">
      <c r="A147" s="1" t="s">
        <v>212</v>
      </c>
      <c r="B147" s="3">
        <v>1822855.95</v>
      </c>
    </row>
    <row r="148" spans="1:2">
      <c r="A148" s="1" t="s">
        <v>213</v>
      </c>
      <c r="B148" s="3">
        <v>1822825.43</v>
      </c>
    </row>
    <row r="149" spans="1:2">
      <c r="A149" s="1" t="s">
        <v>214</v>
      </c>
      <c r="B149" s="3">
        <v>1822763.92</v>
      </c>
    </row>
    <row r="150" spans="1:2">
      <c r="A150" s="1" t="s">
        <v>215</v>
      </c>
      <c r="B150" s="3">
        <v>1822715.88</v>
      </c>
    </row>
    <row r="151" spans="1:2">
      <c r="A151" s="1" t="s">
        <v>216</v>
      </c>
      <c r="B151" s="3">
        <v>1822619.79</v>
      </c>
    </row>
    <row r="152" spans="1:2">
      <c r="A152" s="1" t="s">
        <v>217</v>
      </c>
      <c r="B152" s="3">
        <v>1822548.87</v>
      </c>
    </row>
    <row r="153" spans="1:2">
      <c r="A153" s="1" t="s">
        <v>218</v>
      </c>
      <c r="B153" s="3">
        <v>1822548.87</v>
      </c>
    </row>
    <row r="154" spans="1:2">
      <c r="A154" s="1" t="s">
        <v>219</v>
      </c>
      <c r="B154" s="3">
        <v>1822548.87</v>
      </c>
    </row>
    <row r="155" spans="1:2">
      <c r="A155" s="1" t="s">
        <v>220</v>
      </c>
      <c r="B155" s="3">
        <v>1822548.87</v>
      </c>
    </row>
    <row r="156" spans="1:2">
      <c r="A156" s="1" t="s">
        <v>221</v>
      </c>
      <c r="B156" s="3">
        <v>1822548.87</v>
      </c>
    </row>
    <row r="157" spans="1:2">
      <c r="A157" s="1" t="s">
        <v>222</v>
      </c>
      <c r="B157" s="3">
        <v>1822548.87</v>
      </c>
    </row>
    <row r="158" spans="1:2">
      <c r="A158" s="1" t="s">
        <v>223</v>
      </c>
      <c r="B158" s="3">
        <v>1822548.87</v>
      </c>
    </row>
    <row r="159" spans="1:2">
      <c r="A159" s="1" t="s">
        <v>224</v>
      </c>
      <c r="B159" s="3">
        <v>1822548.87</v>
      </c>
    </row>
    <row r="160" spans="1:2">
      <c r="A160" s="1" t="s">
        <v>225</v>
      </c>
      <c r="B160" s="3">
        <v>1822548.87</v>
      </c>
    </row>
    <row r="161" spans="1:2">
      <c r="A161" s="1" t="s">
        <v>226</v>
      </c>
      <c r="B161" s="3">
        <v>1822548.87</v>
      </c>
    </row>
    <row r="162" spans="1:2">
      <c r="A162" s="1" t="s">
        <v>227</v>
      </c>
      <c r="B162" s="3">
        <v>1822548.84</v>
      </c>
    </row>
    <row r="163" spans="1:2">
      <c r="A163" s="1" t="s">
        <v>228</v>
      </c>
      <c r="B163" s="3">
        <v>1822331.51</v>
      </c>
    </row>
    <row r="164" spans="1:2">
      <c r="A164" s="1" t="s">
        <v>229</v>
      </c>
      <c r="B164" s="3">
        <v>1822312.29</v>
      </c>
    </row>
    <row r="165" spans="1:2">
      <c r="A165" s="1" t="s">
        <v>230</v>
      </c>
      <c r="B165" s="3">
        <v>1822312.29</v>
      </c>
    </row>
    <row r="166" spans="1:2">
      <c r="A166" s="1" t="s">
        <v>231</v>
      </c>
      <c r="B166" s="3">
        <v>1821937.53</v>
      </c>
    </row>
    <row r="167" spans="1:2">
      <c r="A167" s="1" t="s">
        <v>232</v>
      </c>
      <c r="B167" s="3">
        <v>1821649.92</v>
      </c>
    </row>
    <row r="168" spans="1:2">
      <c r="A168" s="1" t="s">
        <v>233</v>
      </c>
      <c r="B168" s="3">
        <v>1821553.16</v>
      </c>
    </row>
    <row r="169" spans="1:2">
      <c r="A169" s="1" t="s">
        <v>234</v>
      </c>
      <c r="B169" s="3">
        <v>1821553.16</v>
      </c>
    </row>
    <row r="170" spans="1:2">
      <c r="A170" s="1" t="s">
        <v>235</v>
      </c>
      <c r="B170" s="3">
        <v>1821351.35</v>
      </c>
    </row>
    <row r="171" spans="1:2">
      <c r="A171" s="1" t="s">
        <v>236</v>
      </c>
      <c r="B171" s="3">
        <v>1821322.54</v>
      </c>
    </row>
    <row r="172" spans="1:2">
      <c r="A172" s="1" t="s">
        <v>237</v>
      </c>
      <c r="B172" s="3">
        <v>1821208.28</v>
      </c>
    </row>
    <row r="173" spans="1:2">
      <c r="A173" s="1" t="s">
        <v>238</v>
      </c>
      <c r="B173" s="3">
        <v>1821177.38</v>
      </c>
    </row>
    <row r="174" spans="1:2">
      <c r="A174" s="1" t="s">
        <v>239</v>
      </c>
      <c r="B174" s="3">
        <v>1820717.14</v>
      </c>
    </row>
    <row r="175" spans="1:2">
      <c r="A175" s="1" t="s">
        <v>240</v>
      </c>
      <c r="B175" s="3">
        <v>1820707.97</v>
      </c>
    </row>
    <row r="176" spans="1:2">
      <c r="A176" s="1" t="s">
        <v>241</v>
      </c>
      <c r="B176" s="3">
        <v>1820707.97</v>
      </c>
    </row>
    <row r="177" spans="1:2">
      <c r="A177" s="1" t="s">
        <v>242</v>
      </c>
      <c r="B177" s="3">
        <v>1820707.97</v>
      </c>
    </row>
    <row r="178" spans="1:2">
      <c r="A178" s="1" t="s">
        <v>243</v>
      </c>
      <c r="B178" s="3">
        <v>1820707.97</v>
      </c>
    </row>
    <row r="179" spans="1:2">
      <c r="A179" s="1" t="s">
        <v>244</v>
      </c>
      <c r="B179" s="3">
        <v>1820707.97</v>
      </c>
    </row>
    <row r="180" spans="1:2">
      <c r="A180" s="1" t="s">
        <v>245</v>
      </c>
      <c r="B180" s="3">
        <v>1820707.97</v>
      </c>
    </row>
    <row r="181" spans="1:2">
      <c r="A181" s="1" t="s">
        <v>246</v>
      </c>
      <c r="B181" s="3">
        <v>1820707.97</v>
      </c>
    </row>
    <row r="182" spans="1:2">
      <c r="A182" s="1" t="s">
        <v>247</v>
      </c>
      <c r="B182" s="3">
        <v>1820707.97</v>
      </c>
    </row>
    <row r="183" spans="1:2">
      <c r="A183" s="1" t="s">
        <v>248</v>
      </c>
      <c r="B183" s="3">
        <v>1820707.97</v>
      </c>
    </row>
    <row r="184" spans="1:2">
      <c r="A184" s="1" t="s">
        <v>249</v>
      </c>
      <c r="B184" s="3">
        <v>1820707.91</v>
      </c>
    </row>
    <row r="185" spans="1:2">
      <c r="A185" s="1" t="s">
        <v>250</v>
      </c>
      <c r="B185" s="3">
        <v>1820697.92</v>
      </c>
    </row>
    <row r="186" spans="1:2">
      <c r="A186" s="1" t="s">
        <v>251</v>
      </c>
      <c r="B186" s="3">
        <v>1820613.36</v>
      </c>
    </row>
    <row r="187" spans="1:2">
      <c r="A187" s="1" t="s">
        <v>252</v>
      </c>
      <c r="B187" s="3">
        <v>1820400.02</v>
      </c>
    </row>
    <row r="188" spans="1:2">
      <c r="A188" s="1" t="s">
        <v>253</v>
      </c>
      <c r="B188" s="3">
        <v>1820111.76</v>
      </c>
    </row>
    <row r="189" spans="1:2">
      <c r="A189" s="1" t="s">
        <v>254</v>
      </c>
      <c r="B189" s="3">
        <v>1819822.01</v>
      </c>
    </row>
    <row r="190" spans="1:2">
      <c r="A190" s="1" t="s">
        <v>255</v>
      </c>
      <c r="B190" s="3">
        <v>1819794.65</v>
      </c>
    </row>
    <row r="191" spans="1:2">
      <c r="A191" s="1" t="s">
        <v>256</v>
      </c>
      <c r="B191" s="3">
        <v>1819785.02</v>
      </c>
    </row>
    <row r="192" spans="1:2">
      <c r="A192" s="1" t="s">
        <v>257</v>
      </c>
      <c r="B192" s="3">
        <v>1819429.49</v>
      </c>
    </row>
    <row r="193" spans="1:2">
      <c r="A193" s="1" t="s">
        <v>258</v>
      </c>
      <c r="B193" s="3">
        <v>1818867.6</v>
      </c>
    </row>
    <row r="194" spans="1:2">
      <c r="A194" s="1" t="s">
        <v>259</v>
      </c>
      <c r="B194" s="3">
        <v>1818867.06</v>
      </c>
    </row>
    <row r="195" spans="1:2">
      <c r="A195" s="1" t="s">
        <v>260</v>
      </c>
      <c r="B195" s="3">
        <v>1818867.06</v>
      </c>
    </row>
    <row r="196" spans="1:2">
      <c r="A196" s="1" t="s">
        <v>261</v>
      </c>
      <c r="B196" s="3">
        <v>1818867.06</v>
      </c>
    </row>
    <row r="197" spans="1:2">
      <c r="A197" s="1" t="s">
        <v>262</v>
      </c>
      <c r="B197" s="3">
        <v>1818867.06</v>
      </c>
    </row>
    <row r="198" spans="1:2">
      <c r="A198" s="1" t="s">
        <v>263</v>
      </c>
      <c r="B198" s="3">
        <v>1818867.06</v>
      </c>
    </row>
    <row r="199" spans="1:2">
      <c r="A199" s="1" t="s">
        <v>264</v>
      </c>
      <c r="B199" s="3">
        <v>1818867.06</v>
      </c>
    </row>
    <row r="200" spans="1:2">
      <c r="A200" s="1" t="s">
        <v>265</v>
      </c>
      <c r="B200" s="3">
        <v>1818852.93</v>
      </c>
    </row>
    <row r="201" spans="1:2">
      <c r="A201" s="1" t="s">
        <v>266</v>
      </c>
      <c r="B201" s="3">
        <v>1818555.05</v>
      </c>
    </row>
    <row r="202" spans="1:2">
      <c r="A202" s="1" t="s">
        <v>267</v>
      </c>
      <c r="B202" s="3">
        <v>1818247.55</v>
      </c>
    </row>
    <row r="203" spans="1:2">
      <c r="A203" s="1" t="s">
        <v>268</v>
      </c>
      <c r="B203" s="3">
        <v>1818026.53</v>
      </c>
    </row>
    <row r="204" spans="1:2">
      <c r="A204" s="1" t="s">
        <v>269</v>
      </c>
      <c r="B204" s="3">
        <v>1817993.1</v>
      </c>
    </row>
    <row r="205" spans="1:2">
      <c r="A205" s="1" t="s">
        <v>270</v>
      </c>
      <c r="B205" s="3">
        <v>1817940.05</v>
      </c>
    </row>
    <row r="206" spans="1:2">
      <c r="A206" s="1" t="s">
        <v>271</v>
      </c>
      <c r="B206" s="3">
        <v>1817632.56</v>
      </c>
    </row>
    <row r="207" spans="1:2">
      <c r="A207" s="1" t="s">
        <v>272</v>
      </c>
      <c r="B207" s="3">
        <v>1817325.06</v>
      </c>
    </row>
    <row r="208" spans="1:2">
      <c r="A208" s="1" t="s">
        <v>273</v>
      </c>
      <c r="B208" s="3">
        <v>1817132.87</v>
      </c>
    </row>
    <row r="209" spans="1:2">
      <c r="A209" s="1" t="s">
        <v>274</v>
      </c>
      <c r="B209" s="3">
        <v>1817026.15</v>
      </c>
    </row>
    <row r="210" spans="1:2">
      <c r="A210" s="1" t="s">
        <v>275</v>
      </c>
      <c r="B210" s="3">
        <v>1817026.15</v>
      </c>
    </row>
    <row r="211" spans="1:2">
      <c r="A211" s="1" t="s">
        <v>276</v>
      </c>
      <c r="B211" s="3">
        <v>1817026.15</v>
      </c>
    </row>
    <row r="212" spans="1:2">
      <c r="A212" s="1" t="s">
        <v>277</v>
      </c>
      <c r="B212" s="3">
        <v>1817026.15</v>
      </c>
    </row>
    <row r="213" spans="1:2">
      <c r="A213" s="1" t="s">
        <v>278</v>
      </c>
      <c r="B213" s="3">
        <v>1817026.15</v>
      </c>
    </row>
    <row r="214" spans="1:2">
      <c r="A214" s="1" t="s">
        <v>279</v>
      </c>
      <c r="B214" s="3">
        <v>1817026.15</v>
      </c>
    </row>
    <row r="215" spans="1:2">
      <c r="A215" s="1" t="s">
        <v>280</v>
      </c>
      <c r="B215" s="3">
        <v>1817026.15</v>
      </c>
    </row>
    <row r="216" spans="1:2">
      <c r="A216" s="1" t="s">
        <v>281</v>
      </c>
      <c r="B216" s="3">
        <v>1817026.15</v>
      </c>
    </row>
    <row r="217" spans="1:2">
      <c r="A217" s="1" t="s">
        <v>282</v>
      </c>
      <c r="B217" s="3">
        <v>1817026.15</v>
      </c>
    </row>
    <row r="218" spans="1:2">
      <c r="A218" s="1" t="s">
        <v>283</v>
      </c>
      <c r="B218" s="3">
        <v>1817026.15</v>
      </c>
    </row>
    <row r="219" spans="1:2">
      <c r="A219" s="1" t="s">
        <v>284</v>
      </c>
      <c r="B219" s="3">
        <v>1817026.15</v>
      </c>
    </row>
    <row r="220" spans="1:2">
      <c r="A220" s="1" t="s">
        <v>285</v>
      </c>
      <c r="B220" s="3">
        <v>1817026.15</v>
      </c>
    </row>
    <row r="221" spans="1:2">
      <c r="A221" s="1" t="s">
        <v>286</v>
      </c>
      <c r="B221" s="3">
        <v>1817026.15</v>
      </c>
    </row>
    <row r="222" spans="1:2">
      <c r="A222" s="1" t="s">
        <v>287</v>
      </c>
      <c r="B222" s="3">
        <v>1816777.32</v>
      </c>
    </row>
    <row r="223" spans="1:2">
      <c r="A223" s="1" t="s">
        <v>288</v>
      </c>
      <c r="B223" s="3">
        <v>1816719.66</v>
      </c>
    </row>
    <row r="224" spans="1:2">
      <c r="A224" s="1" t="s">
        <v>289</v>
      </c>
      <c r="B224" s="3">
        <v>1816402.56</v>
      </c>
    </row>
    <row r="225" spans="1:2">
      <c r="A225" s="1" t="s">
        <v>290</v>
      </c>
      <c r="B225" s="3">
        <v>1816163.1</v>
      </c>
    </row>
    <row r="226" spans="1:2">
      <c r="A226" s="1" t="s">
        <v>291</v>
      </c>
      <c r="B226" s="3">
        <v>1816095.06</v>
      </c>
    </row>
    <row r="227" spans="1:2">
      <c r="A227" s="1" t="s">
        <v>292</v>
      </c>
      <c r="B227" s="3">
        <v>1816066.23</v>
      </c>
    </row>
    <row r="228" spans="1:2">
      <c r="A228" s="1" t="s">
        <v>293</v>
      </c>
      <c r="B228" s="3">
        <v>1815797.17</v>
      </c>
    </row>
    <row r="229" spans="1:2">
      <c r="A229" s="1" t="s">
        <v>294</v>
      </c>
      <c r="B229" s="3">
        <v>1815797.16</v>
      </c>
    </row>
    <row r="230" spans="1:2">
      <c r="A230" s="1" t="s">
        <v>295</v>
      </c>
      <c r="B230" s="3">
        <v>1815528.11</v>
      </c>
    </row>
    <row r="231" spans="1:2">
      <c r="A231" s="1" t="s">
        <v>296</v>
      </c>
      <c r="B231" s="3">
        <v>1815489.67</v>
      </c>
    </row>
    <row r="232" spans="1:2">
      <c r="A232" s="1" t="s">
        <v>297</v>
      </c>
      <c r="B232" s="3">
        <v>1815375.08</v>
      </c>
    </row>
    <row r="233" spans="1:2">
      <c r="A233" s="1" t="s">
        <v>298</v>
      </c>
      <c r="B233" s="3">
        <v>1815338.49</v>
      </c>
    </row>
    <row r="234" spans="1:2">
      <c r="A234" s="1" t="s">
        <v>299</v>
      </c>
      <c r="B234" s="3">
        <v>1815200</v>
      </c>
    </row>
    <row r="235" spans="1:2">
      <c r="A235" s="1" t="s">
        <v>300</v>
      </c>
      <c r="B235" s="3">
        <v>1815185.24</v>
      </c>
    </row>
    <row r="236" spans="1:2">
      <c r="A236" s="1" t="s">
        <v>301</v>
      </c>
      <c r="B236" s="3">
        <v>1815185.24</v>
      </c>
    </row>
    <row r="237" spans="1:2">
      <c r="A237" s="1" t="s">
        <v>302</v>
      </c>
      <c r="B237" s="3">
        <v>1815185.24</v>
      </c>
    </row>
    <row r="238" spans="1:2">
      <c r="A238" s="1" t="s">
        <v>303</v>
      </c>
      <c r="B238" s="3">
        <v>1815185.24</v>
      </c>
    </row>
    <row r="239" spans="1:2">
      <c r="A239" s="1" t="s">
        <v>304</v>
      </c>
      <c r="B239" s="3">
        <v>1815185.24</v>
      </c>
    </row>
    <row r="240" spans="1:2">
      <c r="A240" s="1" t="s">
        <v>305</v>
      </c>
      <c r="B240" s="3">
        <v>1815185.24</v>
      </c>
    </row>
    <row r="241" spans="1:2">
      <c r="A241" s="1" t="s">
        <v>306</v>
      </c>
      <c r="B241" s="3">
        <v>1815185.24</v>
      </c>
    </row>
    <row r="242" spans="1:2">
      <c r="A242" s="1" t="s">
        <v>307</v>
      </c>
      <c r="B242" s="3">
        <v>1815185.24</v>
      </c>
    </row>
    <row r="243" spans="1:2">
      <c r="A243" s="1" t="s">
        <v>308</v>
      </c>
      <c r="B243" s="3">
        <v>1815185.24</v>
      </c>
    </row>
    <row r="244" spans="1:2">
      <c r="A244" s="1" t="s">
        <v>309</v>
      </c>
      <c r="B244" s="3">
        <v>1815185.24</v>
      </c>
    </row>
    <row r="245" spans="1:2">
      <c r="A245" s="1" t="s">
        <v>310</v>
      </c>
      <c r="B245" s="3">
        <v>1815163.72</v>
      </c>
    </row>
    <row r="246" spans="1:2">
      <c r="A246" s="1" t="s">
        <v>311</v>
      </c>
      <c r="B246" s="3">
        <v>1814334.28</v>
      </c>
    </row>
    <row r="247" spans="1:2">
      <c r="A247" s="1" t="s">
        <v>312</v>
      </c>
      <c r="B247" s="3">
        <v>1814269.29</v>
      </c>
    </row>
    <row r="248" spans="1:2">
      <c r="A248" s="1" t="s">
        <v>313</v>
      </c>
      <c r="B248" s="3">
        <v>1814029.05</v>
      </c>
    </row>
    <row r="249" spans="1:2">
      <c r="A249" s="1" t="s">
        <v>314</v>
      </c>
      <c r="B249" s="3">
        <v>1813961.8</v>
      </c>
    </row>
    <row r="250" spans="1:2">
      <c r="A250" s="1" t="s">
        <v>315</v>
      </c>
      <c r="B250" s="3">
        <v>1813663.9</v>
      </c>
    </row>
    <row r="251" spans="1:2">
      <c r="A251" s="1" t="s">
        <v>316</v>
      </c>
      <c r="B251" s="3">
        <v>1813587.02</v>
      </c>
    </row>
    <row r="252" spans="1:2">
      <c r="A252" s="1" t="s">
        <v>317</v>
      </c>
      <c r="B252" s="3">
        <v>1813583.56</v>
      </c>
    </row>
    <row r="253" spans="1:2">
      <c r="A253" s="1" t="s">
        <v>318</v>
      </c>
      <c r="B253" s="3">
        <v>1813344.33</v>
      </c>
    </row>
    <row r="254" spans="1:2">
      <c r="A254" s="1" t="s">
        <v>319</v>
      </c>
      <c r="B254" s="3">
        <v>1813344.33</v>
      </c>
    </row>
    <row r="255" spans="1:2">
      <c r="A255" s="1" t="s">
        <v>320</v>
      </c>
      <c r="B255" s="3">
        <v>1813344.33</v>
      </c>
    </row>
    <row r="256" spans="1:2">
      <c r="A256" s="1" t="s">
        <v>321</v>
      </c>
      <c r="B256" s="3">
        <v>1813344.33</v>
      </c>
    </row>
    <row r="257" spans="1:2">
      <c r="A257" s="1" t="s">
        <v>322</v>
      </c>
      <c r="B257" s="3">
        <v>1813344.33</v>
      </c>
    </row>
    <row r="258" spans="1:2">
      <c r="A258" s="1" t="s">
        <v>323</v>
      </c>
      <c r="B258" s="3">
        <v>1813344.33</v>
      </c>
    </row>
    <row r="259" spans="1:2">
      <c r="A259" s="1" t="s">
        <v>324</v>
      </c>
      <c r="B259" s="3">
        <v>1813344.33</v>
      </c>
    </row>
    <row r="260" spans="1:2">
      <c r="A260" s="1" t="s">
        <v>325</v>
      </c>
      <c r="B260" s="3">
        <v>1813087.34</v>
      </c>
    </row>
    <row r="261" spans="1:2">
      <c r="A261" s="1" t="s">
        <v>326</v>
      </c>
      <c r="B261" s="3">
        <v>1812830.8</v>
      </c>
    </row>
    <row r="262" spans="1:2">
      <c r="A262" s="1" t="s">
        <v>327</v>
      </c>
      <c r="B262" s="3">
        <v>1812731.8</v>
      </c>
    </row>
    <row r="263" spans="1:2">
      <c r="A263" s="1" t="s">
        <v>328</v>
      </c>
      <c r="B263" s="3">
        <v>1812698.29</v>
      </c>
    </row>
    <row r="264" spans="1:2">
      <c r="A264" s="1" t="s">
        <v>329</v>
      </c>
      <c r="B264" s="3">
        <v>1812443.51</v>
      </c>
    </row>
    <row r="265" spans="1:2">
      <c r="A265" s="1" t="s">
        <v>330</v>
      </c>
      <c r="B265" s="3">
        <v>1812331.64</v>
      </c>
    </row>
    <row r="266" spans="1:2">
      <c r="A266" s="1" t="s">
        <v>331</v>
      </c>
      <c r="B266" s="3">
        <v>1812126.4</v>
      </c>
    </row>
    <row r="267" spans="1:2">
      <c r="A267" s="1" t="s">
        <v>332</v>
      </c>
      <c r="B267" s="3">
        <v>1811503.44</v>
      </c>
    </row>
    <row r="268" spans="1:2">
      <c r="A268" s="1" t="s">
        <v>333</v>
      </c>
      <c r="B268" s="3">
        <v>1811503.44</v>
      </c>
    </row>
    <row r="269" spans="1:2">
      <c r="A269" s="1" t="s">
        <v>334</v>
      </c>
      <c r="B269" s="3">
        <v>1811503.43</v>
      </c>
    </row>
    <row r="270" spans="1:2">
      <c r="A270" s="1" t="s">
        <v>335</v>
      </c>
      <c r="B270" s="3">
        <v>1811503.43</v>
      </c>
    </row>
    <row r="271" spans="1:2">
      <c r="A271" s="1" t="s">
        <v>336</v>
      </c>
      <c r="B271" s="3">
        <v>1811503.43</v>
      </c>
    </row>
    <row r="272" spans="1:2">
      <c r="A272" s="1" t="s">
        <v>337</v>
      </c>
      <c r="B272" s="3">
        <v>1811503.43</v>
      </c>
    </row>
    <row r="273" spans="1:2">
      <c r="A273" s="1" t="s">
        <v>338</v>
      </c>
      <c r="B273" s="3">
        <v>1811503.43</v>
      </c>
    </row>
    <row r="274" spans="1:2">
      <c r="A274" s="1" t="s">
        <v>339</v>
      </c>
      <c r="B274" s="3">
        <v>1811503.43</v>
      </c>
    </row>
    <row r="275" spans="1:2">
      <c r="A275" s="1" t="s">
        <v>340</v>
      </c>
      <c r="B275" s="3">
        <v>1811503.43</v>
      </c>
    </row>
    <row r="276" spans="1:2">
      <c r="A276" s="1" t="s">
        <v>341</v>
      </c>
      <c r="B276" s="3">
        <v>1811503.43</v>
      </c>
    </row>
    <row r="277" spans="1:2">
      <c r="A277" s="1" t="s">
        <v>342</v>
      </c>
      <c r="B277" s="3">
        <v>1811357.66</v>
      </c>
    </row>
    <row r="278" spans="1:2">
      <c r="A278" s="1" t="s">
        <v>343</v>
      </c>
      <c r="B278" s="3">
        <v>1811357.66</v>
      </c>
    </row>
    <row r="279" spans="1:2">
      <c r="A279" s="1" t="s">
        <v>344</v>
      </c>
      <c r="B279" s="3">
        <v>1811300</v>
      </c>
    </row>
    <row r="280" spans="1:2">
      <c r="A280" s="1" t="s">
        <v>345</v>
      </c>
      <c r="B280" s="3">
        <v>1811194.31</v>
      </c>
    </row>
    <row r="281" spans="1:2">
      <c r="A281" s="1" t="s">
        <v>346</v>
      </c>
      <c r="B281" s="3">
        <v>1811078.99</v>
      </c>
    </row>
    <row r="282" spans="1:2">
      <c r="A282" s="1" t="s">
        <v>347</v>
      </c>
      <c r="B282" s="3">
        <v>1810886.81</v>
      </c>
    </row>
    <row r="283" spans="1:2">
      <c r="A283" s="1" t="s">
        <v>348</v>
      </c>
      <c r="B283" s="3">
        <v>1810886.81</v>
      </c>
    </row>
    <row r="284" spans="1:2">
      <c r="A284" s="1" t="s">
        <v>349</v>
      </c>
      <c r="B284" s="3">
        <v>1810838.76</v>
      </c>
    </row>
    <row r="285" spans="1:2">
      <c r="A285" s="1" t="s">
        <v>350</v>
      </c>
      <c r="B285" s="3">
        <v>1810676.47</v>
      </c>
    </row>
    <row r="286" spans="1:2">
      <c r="A286" s="1" t="s">
        <v>351</v>
      </c>
      <c r="B286" s="3">
        <v>1810610.47</v>
      </c>
    </row>
    <row r="287" spans="1:2">
      <c r="A287" s="1" t="s">
        <v>352</v>
      </c>
      <c r="B287" s="3">
        <v>1810588.91</v>
      </c>
    </row>
    <row r="288" spans="1:2">
      <c r="A288" s="1" t="s">
        <v>353</v>
      </c>
      <c r="B288" s="3">
        <v>1810415.39</v>
      </c>
    </row>
    <row r="289" spans="1:2">
      <c r="A289" s="1" t="s">
        <v>354</v>
      </c>
      <c r="B289" s="3">
        <v>1809964.31</v>
      </c>
    </row>
    <row r="290" spans="1:2">
      <c r="A290" s="1" t="s">
        <v>355</v>
      </c>
      <c r="B290" s="3">
        <v>1809916.26</v>
      </c>
    </row>
    <row r="291" spans="1:2">
      <c r="A291" s="1" t="s">
        <v>356</v>
      </c>
      <c r="B291" s="3">
        <v>1809877.82</v>
      </c>
    </row>
    <row r="292" spans="1:2">
      <c r="A292" s="1" t="s">
        <v>357</v>
      </c>
      <c r="B292" s="3">
        <v>1809790.48</v>
      </c>
    </row>
    <row r="293" spans="1:2">
      <c r="A293" s="1" t="s">
        <v>358</v>
      </c>
      <c r="B293" s="3">
        <v>1809724.07</v>
      </c>
    </row>
    <row r="294" spans="1:2">
      <c r="A294" s="1" t="s">
        <v>359</v>
      </c>
      <c r="B294" s="3">
        <v>1809662.52</v>
      </c>
    </row>
    <row r="295" spans="1:2">
      <c r="A295" s="1" t="s">
        <v>360</v>
      </c>
      <c r="B295" s="3">
        <v>1809662.52</v>
      </c>
    </row>
    <row r="296" spans="1:2">
      <c r="A296" s="1" t="s">
        <v>361</v>
      </c>
      <c r="B296" s="3">
        <v>1809662.52</v>
      </c>
    </row>
    <row r="297" spans="1:2">
      <c r="A297" s="1" t="s">
        <v>362</v>
      </c>
      <c r="B297" s="3">
        <v>1809662.52</v>
      </c>
    </row>
    <row r="298" spans="1:2">
      <c r="A298" s="1" t="s">
        <v>363</v>
      </c>
      <c r="B298" s="3">
        <v>1809662.52</v>
      </c>
    </row>
    <row r="299" spans="1:2">
      <c r="A299" s="1" t="s">
        <v>364</v>
      </c>
      <c r="B299" s="3">
        <v>1809662.52</v>
      </c>
    </row>
    <row r="300" spans="1:2">
      <c r="A300" s="1" t="s">
        <v>365</v>
      </c>
      <c r="B300" s="3">
        <v>1809662.52</v>
      </c>
    </row>
    <row r="301" spans="1:2">
      <c r="A301" s="1" t="s">
        <v>366</v>
      </c>
      <c r="B301" s="3">
        <v>1809346.25</v>
      </c>
    </row>
    <row r="302" spans="1:2">
      <c r="A302" s="1" t="s">
        <v>367</v>
      </c>
      <c r="B302" s="3">
        <v>1809189.8</v>
      </c>
    </row>
    <row r="303" spans="1:2">
      <c r="A303" s="1" t="s">
        <v>368</v>
      </c>
      <c r="B303" s="3">
        <v>1809041.82</v>
      </c>
    </row>
    <row r="304" spans="1:2">
      <c r="A304" s="1" t="s">
        <v>369</v>
      </c>
      <c r="B304" s="3">
        <v>1809032.2</v>
      </c>
    </row>
    <row r="305" spans="1:2">
      <c r="A305" s="1" t="s">
        <v>370</v>
      </c>
      <c r="B305" s="3">
        <v>1808953.55</v>
      </c>
    </row>
    <row r="306" spans="1:2">
      <c r="A306" s="1" t="s">
        <v>371</v>
      </c>
      <c r="B306" s="3">
        <v>1808847.56</v>
      </c>
    </row>
    <row r="307" spans="1:2">
      <c r="A307" s="1" t="s">
        <v>372</v>
      </c>
      <c r="B307" s="3">
        <v>1808705.49</v>
      </c>
    </row>
    <row r="308" spans="1:2">
      <c r="A308" s="1" t="s">
        <v>373</v>
      </c>
      <c r="B308" s="3">
        <v>1808530.59</v>
      </c>
    </row>
    <row r="309" spans="1:2">
      <c r="A309" s="1" t="s">
        <v>374</v>
      </c>
      <c r="B309" s="3">
        <v>1808436.42</v>
      </c>
    </row>
    <row r="310" spans="1:2">
      <c r="A310" s="1" t="s">
        <v>375</v>
      </c>
      <c r="B310" s="3">
        <v>1808182.58</v>
      </c>
    </row>
    <row r="311" spans="1:2">
      <c r="A311" s="1" t="s">
        <v>376</v>
      </c>
      <c r="B311" s="3">
        <v>1808119.33</v>
      </c>
    </row>
    <row r="312" spans="1:2">
      <c r="A312" s="1" t="s">
        <v>377</v>
      </c>
      <c r="B312" s="3">
        <v>1807968.57</v>
      </c>
    </row>
    <row r="313" spans="1:2">
      <c r="A313" s="1" t="s">
        <v>378</v>
      </c>
      <c r="B313" s="3">
        <v>1807911.56</v>
      </c>
    </row>
    <row r="314" spans="1:2">
      <c r="A314" s="1" t="s">
        <v>379</v>
      </c>
      <c r="B314" s="3">
        <v>1807877.61</v>
      </c>
    </row>
    <row r="315" spans="1:2">
      <c r="A315" s="1" t="s">
        <v>380</v>
      </c>
      <c r="B315" s="3">
        <v>1807821.61</v>
      </c>
    </row>
    <row r="316" spans="1:2">
      <c r="A316" s="1" t="s">
        <v>381</v>
      </c>
      <c r="B316" s="3">
        <v>1807821.61</v>
      </c>
    </row>
    <row r="317" spans="1:2">
      <c r="A317" s="1" t="s">
        <v>382</v>
      </c>
      <c r="B317" s="3">
        <v>1807821.61</v>
      </c>
    </row>
    <row r="318" spans="1:2">
      <c r="A318" s="1" t="s">
        <v>383</v>
      </c>
      <c r="B318" s="3">
        <v>1807821.61</v>
      </c>
    </row>
    <row r="319" spans="1:2">
      <c r="A319" s="1" t="s">
        <v>384</v>
      </c>
      <c r="B319" s="3">
        <v>1807821.61</v>
      </c>
    </row>
    <row r="320" spans="1:2">
      <c r="A320" s="1" t="s">
        <v>385</v>
      </c>
      <c r="B320" s="3">
        <v>1807821.61</v>
      </c>
    </row>
    <row r="321" spans="1:2">
      <c r="A321" s="1" t="s">
        <v>386</v>
      </c>
      <c r="B321" s="3">
        <v>1807821.61</v>
      </c>
    </row>
    <row r="322" spans="1:2">
      <c r="A322" s="1" t="s">
        <v>387</v>
      </c>
      <c r="B322" s="3">
        <v>1807821.61</v>
      </c>
    </row>
    <row r="323" spans="1:2">
      <c r="A323" s="1" t="s">
        <v>388</v>
      </c>
      <c r="B323" s="3">
        <v>1807821.61</v>
      </c>
    </row>
    <row r="324" spans="1:2">
      <c r="A324" s="1" t="s">
        <v>389</v>
      </c>
      <c r="B324" s="3">
        <v>1807821.61</v>
      </c>
    </row>
    <row r="325" spans="1:2">
      <c r="A325" s="1" t="s">
        <v>390</v>
      </c>
      <c r="B325" s="3">
        <v>1807821.61</v>
      </c>
    </row>
    <row r="326" spans="1:2">
      <c r="A326" s="1" t="s">
        <v>391</v>
      </c>
      <c r="B326" s="3">
        <v>1807821.61</v>
      </c>
    </row>
    <row r="327" spans="1:2">
      <c r="A327" s="1" t="s">
        <v>392</v>
      </c>
      <c r="B327" s="3">
        <v>1807590.8</v>
      </c>
    </row>
    <row r="328" spans="1:2">
      <c r="A328" s="1" t="s">
        <v>393</v>
      </c>
      <c r="B328" s="3">
        <v>1807571.58</v>
      </c>
    </row>
    <row r="329" spans="1:2">
      <c r="A329" s="1" t="s">
        <v>394</v>
      </c>
      <c r="B329" s="3">
        <v>1807504.33</v>
      </c>
    </row>
    <row r="330" spans="1:2">
      <c r="A330" s="1" t="s">
        <v>395</v>
      </c>
      <c r="B330" s="3">
        <v>1807321.74</v>
      </c>
    </row>
    <row r="331" spans="1:2">
      <c r="A331" s="1" t="s">
        <v>396</v>
      </c>
      <c r="B331" s="3">
        <v>1807302.52</v>
      </c>
    </row>
    <row r="332" spans="1:2">
      <c r="A332" s="1" t="s">
        <v>397</v>
      </c>
      <c r="B332" s="3">
        <v>1807296.64</v>
      </c>
    </row>
    <row r="333" spans="1:2">
      <c r="A333" s="1" t="s">
        <v>398</v>
      </c>
      <c r="B333" s="3">
        <v>1807196.83</v>
      </c>
    </row>
    <row r="334" spans="1:2">
      <c r="A334" s="1" t="s">
        <v>399</v>
      </c>
      <c r="B334" s="3">
        <v>1807019.65</v>
      </c>
    </row>
    <row r="335" spans="1:2">
      <c r="A335" s="1" t="s">
        <v>400</v>
      </c>
      <c r="B335" s="3">
        <v>1806898.93</v>
      </c>
    </row>
    <row r="336" spans="1:2">
      <c r="A336" s="1" t="s">
        <v>401</v>
      </c>
      <c r="B336" s="3">
        <v>1806879.71</v>
      </c>
    </row>
    <row r="337" spans="1:2">
      <c r="A337" s="1" t="s">
        <v>402</v>
      </c>
      <c r="B337" s="3">
        <v>1806601.03</v>
      </c>
    </row>
    <row r="338" spans="1:2">
      <c r="A338" s="1" t="s">
        <v>403</v>
      </c>
      <c r="B338" s="3">
        <v>1806404.68</v>
      </c>
    </row>
    <row r="339" spans="1:2">
      <c r="A339" s="1" t="s">
        <v>404</v>
      </c>
      <c r="B339" s="3">
        <v>1806397.69</v>
      </c>
    </row>
    <row r="340" spans="1:2">
      <c r="A340" s="1" t="s">
        <v>405</v>
      </c>
      <c r="B340" s="3">
        <v>1806293.55</v>
      </c>
    </row>
    <row r="341" spans="1:2">
      <c r="A341" s="1" t="s">
        <v>406</v>
      </c>
      <c r="B341" s="3">
        <v>1805980.7</v>
      </c>
    </row>
    <row r="342" spans="1:2">
      <c r="A342" s="1" t="s">
        <v>407</v>
      </c>
      <c r="B342" s="3">
        <v>1805980.7</v>
      </c>
    </row>
    <row r="343" spans="1:2">
      <c r="A343" s="1" t="s">
        <v>408</v>
      </c>
      <c r="B343" s="3">
        <v>1805980.7</v>
      </c>
    </row>
    <row r="344" spans="1:2">
      <c r="A344" s="1" t="s">
        <v>409</v>
      </c>
      <c r="B344" s="3">
        <v>1805980.7</v>
      </c>
    </row>
    <row r="345" spans="1:2">
      <c r="A345" s="1" t="s">
        <v>410</v>
      </c>
      <c r="B345" s="3">
        <v>1805980.7</v>
      </c>
    </row>
    <row r="346" spans="1:2">
      <c r="A346" s="1" t="s">
        <v>411</v>
      </c>
      <c r="B346" s="3">
        <v>1805980.7</v>
      </c>
    </row>
    <row r="347" spans="1:2">
      <c r="A347" s="1" t="s">
        <v>412</v>
      </c>
      <c r="B347" s="3">
        <v>1805980.7</v>
      </c>
    </row>
    <row r="348" spans="1:2">
      <c r="A348" s="1" t="s">
        <v>413</v>
      </c>
      <c r="B348" s="3">
        <v>1805980.7</v>
      </c>
    </row>
    <row r="349" spans="1:2">
      <c r="A349" s="1" t="s">
        <v>414</v>
      </c>
      <c r="B349" s="3">
        <v>1805980.7</v>
      </c>
    </row>
    <row r="350" spans="1:2">
      <c r="A350" s="1" t="s">
        <v>415</v>
      </c>
      <c r="B350" s="3">
        <v>1805980.7</v>
      </c>
    </row>
    <row r="351" spans="1:2">
      <c r="A351" s="1" t="s">
        <v>416</v>
      </c>
      <c r="B351" s="3">
        <v>1805980.7</v>
      </c>
    </row>
    <row r="352" spans="1:2">
      <c r="A352" s="1" t="s">
        <v>417</v>
      </c>
      <c r="B352" s="3">
        <v>1805980.7</v>
      </c>
    </row>
    <row r="353" spans="1:2">
      <c r="A353" s="1" t="s">
        <v>418</v>
      </c>
      <c r="B353" s="3">
        <v>1805980.26</v>
      </c>
    </row>
    <row r="354" spans="1:2">
      <c r="A354" s="1" t="s">
        <v>419</v>
      </c>
      <c r="B354" s="3">
        <v>1805678.53</v>
      </c>
    </row>
    <row r="355" spans="1:2">
      <c r="A355" s="1" t="s">
        <v>420</v>
      </c>
      <c r="B355" s="3">
        <v>1805640.72</v>
      </c>
    </row>
    <row r="356" spans="1:2">
      <c r="A356" s="1" t="s">
        <v>421</v>
      </c>
      <c r="B356" s="3">
        <v>1805630.5</v>
      </c>
    </row>
    <row r="357" spans="1:2">
      <c r="A357" s="1" t="s">
        <v>422</v>
      </c>
      <c r="B357" s="3">
        <v>1805361.44</v>
      </c>
    </row>
    <row r="358" spans="1:2">
      <c r="A358" s="1" t="s">
        <v>423</v>
      </c>
      <c r="B358" s="3">
        <v>1805190.74</v>
      </c>
    </row>
    <row r="359" spans="1:2">
      <c r="A359" s="1" t="s">
        <v>424</v>
      </c>
      <c r="B359" s="3">
        <v>1805143.74</v>
      </c>
    </row>
    <row r="360" spans="1:2">
      <c r="A360" s="1" t="s">
        <v>425</v>
      </c>
      <c r="B360" s="3">
        <v>1805063.56</v>
      </c>
    </row>
    <row r="361" spans="1:2">
      <c r="A361" s="1" t="s">
        <v>426</v>
      </c>
      <c r="B361" s="3">
        <v>1805015.5</v>
      </c>
    </row>
    <row r="362" spans="1:2">
      <c r="A362" s="1" t="s">
        <v>427</v>
      </c>
      <c r="B362" s="3">
        <v>1804931.75</v>
      </c>
    </row>
    <row r="363" spans="1:2">
      <c r="A363" s="1" t="s">
        <v>428</v>
      </c>
      <c r="B363" s="3">
        <v>1804756.06</v>
      </c>
    </row>
    <row r="364" spans="1:2">
      <c r="A364" s="1" t="s">
        <v>429</v>
      </c>
      <c r="B364" s="3">
        <v>1804548.88</v>
      </c>
    </row>
    <row r="365" spans="1:2">
      <c r="A365" s="1" t="s">
        <v>430</v>
      </c>
      <c r="B365" s="3">
        <v>1804448.56</v>
      </c>
    </row>
    <row r="366" spans="1:2">
      <c r="A366" s="1" t="s">
        <v>431</v>
      </c>
      <c r="B366" s="3">
        <v>1804443</v>
      </c>
    </row>
    <row r="367" spans="1:2">
      <c r="A367" s="1" t="s">
        <v>432</v>
      </c>
      <c r="B367" s="3">
        <v>1804378.31</v>
      </c>
    </row>
    <row r="368" spans="1:2">
      <c r="A368" s="1" t="s">
        <v>433</v>
      </c>
      <c r="B368" s="3">
        <v>1804229.46</v>
      </c>
    </row>
    <row r="369" spans="1:2">
      <c r="A369" s="1" t="s">
        <v>434</v>
      </c>
      <c r="B369" s="3">
        <v>1804215.09</v>
      </c>
    </row>
    <row r="370" spans="1:2">
      <c r="A370" s="1" t="s">
        <v>435</v>
      </c>
      <c r="B370" s="3">
        <v>1804209.46</v>
      </c>
    </row>
    <row r="371" spans="1:2">
      <c r="A371" s="1" t="s">
        <v>436</v>
      </c>
      <c r="B371" s="3">
        <v>1804205.16</v>
      </c>
    </row>
    <row r="372" spans="1:2">
      <c r="A372" s="1" t="s">
        <v>437</v>
      </c>
      <c r="B372" s="3">
        <v>1804202.61</v>
      </c>
    </row>
    <row r="373" spans="1:2">
      <c r="A373" s="1" t="s">
        <v>438</v>
      </c>
      <c r="B373" s="3">
        <v>1804138.8</v>
      </c>
    </row>
    <row r="374" spans="1:2">
      <c r="A374" s="1" t="s">
        <v>439</v>
      </c>
      <c r="B374" s="3">
        <v>1804138.79</v>
      </c>
    </row>
    <row r="375" spans="1:2">
      <c r="A375" s="1" t="s">
        <v>440</v>
      </c>
      <c r="B375" s="3">
        <v>1804138.79</v>
      </c>
    </row>
    <row r="376" spans="1:2">
      <c r="A376" s="1" t="s">
        <v>441</v>
      </c>
      <c r="B376" s="3">
        <v>1804138.79</v>
      </c>
    </row>
    <row r="377" spans="1:2">
      <c r="A377" s="1" t="s">
        <v>442</v>
      </c>
      <c r="B377" s="3">
        <v>1804138.79</v>
      </c>
    </row>
    <row r="378" spans="1:2">
      <c r="A378" s="1" t="s">
        <v>443</v>
      </c>
      <c r="B378" s="3">
        <v>1804138.79</v>
      </c>
    </row>
    <row r="379" spans="1:2">
      <c r="A379" s="1" t="s">
        <v>444</v>
      </c>
      <c r="B379" s="3">
        <v>1804138.79</v>
      </c>
    </row>
    <row r="380" spans="1:2">
      <c r="A380" s="1" t="s">
        <v>445</v>
      </c>
      <c r="B380" s="3">
        <v>1804138.79</v>
      </c>
    </row>
    <row r="381" spans="1:2">
      <c r="A381" s="1" t="s">
        <v>446</v>
      </c>
      <c r="B381" s="3">
        <v>1804138.79</v>
      </c>
    </row>
    <row r="382" spans="1:2">
      <c r="A382" s="1" t="s">
        <v>447</v>
      </c>
      <c r="B382" s="3">
        <v>1804138.79</v>
      </c>
    </row>
    <row r="383" spans="1:2">
      <c r="A383" s="1" t="s">
        <v>448</v>
      </c>
      <c r="B383" s="3">
        <v>1804138.79</v>
      </c>
    </row>
    <row r="384" spans="1:2">
      <c r="A384" s="1" t="s">
        <v>449</v>
      </c>
      <c r="B384" s="3">
        <v>1804138.79</v>
      </c>
    </row>
    <row r="385" spans="1:2">
      <c r="A385" s="1" t="s">
        <v>450</v>
      </c>
      <c r="B385" s="3">
        <v>1804138.79</v>
      </c>
    </row>
    <row r="386" spans="1:2">
      <c r="A386" s="1" t="s">
        <v>451</v>
      </c>
      <c r="B386" s="3">
        <v>1804111.11</v>
      </c>
    </row>
    <row r="387" spans="1:2">
      <c r="A387" s="1" t="s">
        <v>452</v>
      </c>
      <c r="B387" s="3">
        <v>1803854.81</v>
      </c>
    </row>
    <row r="388" spans="1:2">
      <c r="A388" s="1" t="s">
        <v>453</v>
      </c>
      <c r="B388" s="3">
        <v>1803602.94</v>
      </c>
    </row>
    <row r="389" spans="1:2">
      <c r="A389" s="1" t="s">
        <v>454</v>
      </c>
      <c r="B389" s="3">
        <v>1803545.28</v>
      </c>
    </row>
    <row r="390" spans="1:2">
      <c r="A390" s="1" t="s">
        <v>455</v>
      </c>
      <c r="B390" s="3">
        <v>1803458.83</v>
      </c>
    </row>
    <row r="391" spans="1:2">
      <c r="A391" s="1" t="s">
        <v>456</v>
      </c>
      <c r="B391" s="3">
        <v>1803360.83</v>
      </c>
    </row>
    <row r="392" spans="1:2">
      <c r="A392" s="1" t="s">
        <v>457</v>
      </c>
      <c r="B392" s="3">
        <v>1803218.57</v>
      </c>
    </row>
    <row r="393" spans="1:2">
      <c r="A393" s="1" t="s">
        <v>458</v>
      </c>
      <c r="B393" s="3">
        <v>1802997.55</v>
      </c>
    </row>
    <row r="394" spans="1:2">
      <c r="A394" s="1" t="s">
        <v>459</v>
      </c>
      <c r="B394" s="3">
        <v>1802920.67</v>
      </c>
    </row>
    <row r="395" spans="1:2">
      <c r="A395" s="1" t="s">
        <v>460</v>
      </c>
      <c r="B395" s="3">
        <v>1802565.87</v>
      </c>
    </row>
    <row r="396" spans="1:2">
      <c r="A396" s="1" t="s">
        <v>461</v>
      </c>
      <c r="B396" s="3">
        <v>1802500.84</v>
      </c>
    </row>
    <row r="397" spans="1:2">
      <c r="A397" s="1" t="s">
        <v>462</v>
      </c>
      <c r="B397" s="3">
        <v>1802420.99</v>
      </c>
    </row>
    <row r="398" spans="1:2">
      <c r="A398" s="1" t="s">
        <v>463</v>
      </c>
      <c r="B398" s="3">
        <v>1802409.88</v>
      </c>
    </row>
    <row r="399" spans="1:2">
      <c r="A399" s="1" t="s">
        <v>464</v>
      </c>
      <c r="B399" s="3">
        <v>1802366.88</v>
      </c>
    </row>
    <row r="400" spans="1:2">
      <c r="A400" s="1" t="s">
        <v>465</v>
      </c>
      <c r="B400" s="3">
        <v>1802297.89</v>
      </c>
    </row>
    <row r="401" spans="1:2">
      <c r="A401" s="1" t="s">
        <v>466</v>
      </c>
      <c r="B401" s="3">
        <v>1802297.89</v>
      </c>
    </row>
    <row r="402" spans="1:2">
      <c r="A402" s="1" t="s">
        <v>467</v>
      </c>
      <c r="B402" s="3">
        <v>1802297.89</v>
      </c>
    </row>
    <row r="403" spans="1:2">
      <c r="A403" s="1" t="s">
        <v>468</v>
      </c>
      <c r="B403" s="3">
        <v>1802297.89</v>
      </c>
    </row>
    <row r="404" spans="1:2">
      <c r="A404" s="1" t="s">
        <v>469</v>
      </c>
      <c r="B404" s="3">
        <v>1802297.89</v>
      </c>
    </row>
    <row r="405" spans="1:2">
      <c r="A405" s="1" t="s">
        <v>470</v>
      </c>
      <c r="B405" s="3">
        <v>1802297.89</v>
      </c>
    </row>
    <row r="406" spans="1:2">
      <c r="A406" s="1" t="s">
        <v>471</v>
      </c>
      <c r="B406" s="3">
        <v>1802297.89</v>
      </c>
    </row>
    <row r="407" spans="1:2">
      <c r="A407" s="1" t="s">
        <v>472</v>
      </c>
      <c r="B407" s="3">
        <v>1802297.89</v>
      </c>
    </row>
    <row r="408" spans="1:2">
      <c r="A408" s="1" t="s">
        <v>473</v>
      </c>
      <c r="B408" s="3">
        <v>1802297.89</v>
      </c>
    </row>
    <row r="409" spans="1:2">
      <c r="A409" s="1" t="s">
        <v>474</v>
      </c>
      <c r="B409" s="3">
        <v>1802297.89</v>
      </c>
    </row>
    <row r="410" spans="1:2">
      <c r="A410" s="1" t="s">
        <v>475</v>
      </c>
      <c r="B410" s="3">
        <v>1802292.22</v>
      </c>
    </row>
    <row r="411" spans="1:2">
      <c r="A411" s="1" t="s">
        <v>476</v>
      </c>
      <c r="B411" s="3">
        <v>1802094.42</v>
      </c>
    </row>
    <row r="412" spans="1:2">
      <c r="A412" s="1" t="s">
        <v>477</v>
      </c>
      <c r="B412" s="3">
        <v>1802036.61</v>
      </c>
    </row>
    <row r="413" spans="1:2">
      <c r="A413" s="1" t="s">
        <v>478</v>
      </c>
      <c r="B413" s="3">
        <v>1801681.07</v>
      </c>
    </row>
    <row r="414" spans="1:2">
      <c r="A414" s="1" t="s">
        <v>479</v>
      </c>
      <c r="B414" s="3">
        <v>1801630.19</v>
      </c>
    </row>
    <row r="415" spans="1:2">
      <c r="A415" s="1" t="s">
        <v>480</v>
      </c>
      <c r="B415" s="3">
        <v>1801532.92</v>
      </c>
    </row>
    <row r="416" spans="1:2">
      <c r="A416" s="1" t="s">
        <v>481</v>
      </c>
      <c r="B416" s="3">
        <v>1801431.23</v>
      </c>
    </row>
    <row r="417" spans="1:2">
      <c r="A417" s="1" t="s">
        <v>482</v>
      </c>
      <c r="B417" s="3">
        <v>1801373.58</v>
      </c>
    </row>
    <row r="418" spans="1:2">
      <c r="A418" s="1" t="s">
        <v>483</v>
      </c>
      <c r="B418" s="3">
        <v>1801304.94</v>
      </c>
    </row>
    <row r="419" spans="1:2">
      <c r="A419" s="1" t="s">
        <v>484</v>
      </c>
      <c r="B419" s="3">
        <v>1801279.4</v>
      </c>
    </row>
    <row r="420" spans="1:2">
      <c r="A420" s="1" t="s">
        <v>485</v>
      </c>
      <c r="B420" s="3">
        <v>1801277.94</v>
      </c>
    </row>
    <row r="421" spans="1:2">
      <c r="A421" s="1" t="s">
        <v>486</v>
      </c>
      <c r="B421" s="3">
        <v>1801095.88</v>
      </c>
    </row>
    <row r="422" spans="1:2">
      <c r="A422" s="1" t="s">
        <v>487</v>
      </c>
      <c r="B422" s="3">
        <v>1800796.07</v>
      </c>
    </row>
    <row r="423" spans="1:2">
      <c r="A423" s="1" t="s">
        <v>488</v>
      </c>
      <c r="B423" s="3">
        <v>1800768.18</v>
      </c>
    </row>
    <row r="424" spans="1:2">
      <c r="A424" s="1" t="s">
        <v>489</v>
      </c>
      <c r="B424" s="3">
        <v>1800460.68</v>
      </c>
    </row>
    <row r="425" spans="1:2">
      <c r="A425" s="1" t="s">
        <v>490</v>
      </c>
      <c r="B425" s="3">
        <v>1800460.68</v>
      </c>
    </row>
    <row r="426" spans="1:2">
      <c r="A426" s="1" t="s">
        <v>491</v>
      </c>
      <c r="B426" s="3">
        <v>1800456.98</v>
      </c>
    </row>
    <row r="427" spans="1:2">
      <c r="A427" s="1" t="s">
        <v>492</v>
      </c>
      <c r="B427" s="3">
        <v>1800456.98</v>
      </c>
    </row>
    <row r="428" spans="1:2">
      <c r="A428" s="1" t="s">
        <v>493</v>
      </c>
      <c r="B428" s="3">
        <v>1800456.98</v>
      </c>
    </row>
    <row r="429" spans="1:2">
      <c r="A429" s="1" t="s">
        <v>494</v>
      </c>
      <c r="B429" s="3">
        <v>1800456.98</v>
      </c>
    </row>
    <row r="430" spans="1:2">
      <c r="A430" s="1" t="s">
        <v>495</v>
      </c>
      <c r="B430" s="3">
        <v>1800456.98</v>
      </c>
    </row>
    <row r="431" spans="1:2">
      <c r="A431" s="1" t="s">
        <v>496</v>
      </c>
      <c r="B431" s="3">
        <v>1800456.98</v>
      </c>
    </row>
    <row r="432" spans="1:2">
      <c r="A432" s="1" t="s">
        <v>497</v>
      </c>
      <c r="B432" s="3">
        <v>1800456.98</v>
      </c>
    </row>
    <row r="433" spans="1:2">
      <c r="A433" s="1" t="s">
        <v>498</v>
      </c>
      <c r="B433" s="3">
        <v>1800456.98</v>
      </c>
    </row>
    <row r="434" spans="1:2">
      <c r="A434" s="1" t="s">
        <v>499</v>
      </c>
      <c r="B434" s="3">
        <v>1800456.98</v>
      </c>
    </row>
    <row r="435" spans="1:2">
      <c r="A435" s="1" t="s">
        <v>500</v>
      </c>
      <c r="B435" s="3">
        <v>1800456.98</v>
      </c>
    </row>
    <row r="436" spans="1:2">
      <c r="A436" s="1" t="s">
        <v>501</v>
      </c>
      <c r="B436" s="3">
        <v>1800456.98</v>
      </c>
    </row>
    <row r="437" spans="1:2">
      <c r="A437" s="1" t="s">
        <v>502</v>
      </c>
      <c r="B437" s="3">
        <v>1800456.98</v>
      </c>
    </row>
    <row r="438" spans="1:2">
      <c r="A438" s="1" t="s">
        <v>503</v>
      </c>
      <c r="B438" s="3">
        <v>1800444.44</v>
      </c>
    </row>
    <row r="439" spans="1:2">
      <c r="A439" s="1" t="s">
        <v>504</v>
      </c>
      <c r="B439" s="3">
        <v>1800340.15</v>
      </c>
    </row>
    <row r="440" spans="1:2">
      <c r="A440" s="1" t="s">
        <v>505</v>
      </c>
      <c r="B440" s="3">
        <v>1800216.25</v>
      </c>
    </row>
    <row r="441" spans="1:2">
      <c r="A441" s="1" t="s">
        <v>506</v>
      </c>
      <c r="B441" s="3">
        <v>1800200.99</v>
      </c>
    </row>
    <row r="442" spans="1:2">
      <c r="A442" s="1" t="s">
        <v>507</v>
      </c>
      <c r="B442" s="3">
        <v>1800153.19</v>
      </c>
    </row>
    <row r="443" spans="1:2">
      <c r="A443" s="1" t="s">
        <v>508</v>
      </c>
      <c r="B443" s="3">
        <v>1799999.44</v>
      </c>
    </row>
    <row r="444" spans="1:2">
      <c r="A444" s="1" t="s">
        <v>509</v>
      </c>
      <c r="B444" s="3">
        <v>1799989.83</v>
      </c>
    </row>
    <row r="445" spans="1:2">
      <c r="A445" s="1" t="s">
        <v>510</v>
      </c>
      <c r="B445" s="3">
        <v>1799922.56</v>
      </c>
    </row>
    <row r="446" spans="1:2">
      <c r="A446" s="1" t="s">
        <v>511</v>
      </c>
      <c r="B446" s="3">
        <v>1799788.03</v>
      </c>
    </row>
    <row r="447" spans="1:2">
      <c r="A447" s="1" t="s">
        <v>512</v>
      </c>
      <c r="B447" s="3">
        <v>1799704.02</v>
      </c>
    </row>
    <row r="448" spans="1:2">
      <c r="A448" s="1" t="s">
        <v>513</v>
      </c>
      <c r="B448" s="3">
        <v>1799676.02</v>
      </c>
    </row>
    <row r="449" spans="1:2">
      <c r="A449" s="1" t="s">
        <v>514</v>
      </c>
      <c r="B449" s="3">
        <v>1799619.58</v>
      </c>
    </row>
    <row r="450" spans="1:2">
      <c r="A450" s="1" t="s">
        <v>515</v>
      </c>
      <c r="B450" s="3">
        <v>1799528.59</v>
      </c>
    </row>
    <row r="451" spans="1:2">
      <c r="A451" s="1" t="s">
        <v>516</v>
      </c>
      <c r="B451" s="3">
        <v>1799490.15</v>
      </c>
    </row>
    <row r="452" spans="1:2">
      <c r="A452" s="1" t="s">
        <v>517</v>
      </c>
      <c r="B452" s="3">
        <v>1799096.05</v>
      </c>
    </row>
    <row r="453" spans="1:2">
      <c r="A453" s="1" t="s">
        <v>518</v>
      </c>
      <c r="B453" s="3">
        <v>1799017.27</v>
      </c>
    </row>
    <row r="454" spans="1:2">
      <c r="A454" s="1" t="s">
        <v>519</v>
      </c>
      <c r="B454" s="3">
        <v>1798856.03</v>
      </c>
    </row>
    <row r="455" spans="1:2">
      <c r="A455" s="1" t="s">
        <v>520</v>
      </c>
      <c r="B455" s="3">
        <v>1798756.06</v>
      </c>
    </row>
    <row r="456" spans="1:2">
      <c r="A456" s="1" t="s">
        <v>521</v>
      </c>
      <c r="B456" s="3">
        <v>1798666.66</v>
      </c>
    </row>
    <row r="457" spans="1:2">
      <c r="A457" s="1" t="s">
        <v>522</v>
      </c>
      <c r="B457" s="3">
        <v>1798654.13</v>
      </c>
    </row>
    <row r="458" spans="1:2">
      <c r="A458" s="1" t="s">
        <v>523</v>
      </c>
      <c r="B458" s="3">
        <v>1798616.07</v>
      </c>
    </row>
    <row r="459" spans="1:2">
      <c r="A459" s="1" t="s">
        <v>524</v>
      </c>
      <c r="B459" s="3">
        <v>1798616.07</v>
      </c>
    </row>
    <row r="460" spans="1:2">
      <c r="A460" s="1" t="s">
        <v>525</v>
      </c>
      <c r="B460" s="3">
        <v>1798616.07</v>
      </c>
    </row>
    <row r="461" spans="1:2">
      <c r="A461" s="1" t="s">
        <v>526</v>
      </c>
      <c r="B461" s="3">
        <v>1798616.07</v>
      </c>
    </row>
    <row r="462" spans="1:2">
      <c r="A462" s="1" t="s">
        <v>527</v>
      </c>
      <c r="B462" s="3">
        <v>1798616.07</v>
      </c>
    </row>
    <row r="463" spans="1:2">
      <c r="A463" s="1" t="s">
        <v>528</v>
      </c>
      <c r="B463" s="3">
        <v>1798616.07</v>
      </c>
    </row>
    <row r="464" spans="1:2">
      <c r="A464" s="1" t="s">
        <v>529</v>
      </c>
      <c r="B464" s="3">
        <v>1798616.07</v>
      </c>
    </row>
    <row r="465" spans="1:2">
      <c r="A465" s="1" t="s">
        <v>530</v>
      </c>
      <c r="B465" s="3">
        <v>1798616.07</v>
      </c>
    </row>
    <row r="466" spans="1:2">
      <c r="A466" s="1" t="s">
        <v>531</v>
      </c>
      <c r="B466" s="3">
        <v>1798616.05</v>
      </c>
    </row>
    <row r="467" spans="1:2">
      <c r="A467" s="1" t="s">
        <v>532</v>
      </c>
      <c r="B467" s="3">
        <v>1798615.69</v>
      </c>
    </row>
    <row r="468" spans="1:2">
      <c r="A468" s="1" t="s">
        <v>533</v>
      </c>
      <c r="B468" s="3">
        <v>1798520.32</v>
      </c>
    </row>
    <row r="469" spans="1:2">
      <c r="A469" s="1" t="s">
        <v>534</v>
      </c>
      <c r="B469" s="3">
        <v>1798423.51</v>
      </c>
    </row>
    <row r="470" spans="1:2">
      <c r="A470" s="1" t="s">
        <v>535</v>
      </c>
      <c r="B470" s="3">
        <v>1798292.82</v>
      </c>
    </row>
    <row r="471" spans="1:2">
      <c r="A471" s="1" t="s">
        <v>536</v>
      </c>
      <c r="B471" s="3">
        <v>1797992.1</v>
      </c>
    </row>
    <row r="472" spans="1:2">
      <c r="A472" s="1" t="s">
        <v>537</v>
      </c>
      <c r="B472" s="3">
        <v>1797874.11</v>
      </c>
    </row>
    <row r="473" spans="1:2">
      <c r="A473" s="1" t="s">
        <v>538</v>
      </c>
      <c r="B473" s="3">
        <v>1797760.47</v>
      </c>
    </row>
    <row r="474" spans="1:2">
      <c r="A474" s="1" t="s">
        <v>539</v>
      </c>
      <c r="B474" s="3">
        <v>1797760.18</v>
      </c>
    </row>
    <row r="475" spans="1:2">
      <c r="A475" s="1" t="s">
        <v>540</v>
      </c>
      <c r="B475" s="3">
        <v>1797683.6</v>
      </c>
    </row>
    <row r="476" spans="1:2">
      <c r="A476" s="1" t="s">
        <v>541</v>
      </c>
      <c r="B476" s="3">
        <v>1797635.54</v>
      </c>
    </row>
    <row r="477" spans="1:2">
      <c r="A477" s="1" t="s">
        <v>542</v>
      </c>
      <c r="B477" s="3">
        <v>1797501.01</v>
      </c>
    </row>
    <row r="478" spans="1:2">
      <c r="A478" s="1" t="s">
        <v>543</v>
      </c>
      <c r="B478" s="3">
        <v>1796915.15</v>
      </c>
    </row>
    <row r="479" spans="1:2">
      <c r="A479" s="1" t="s">
        <v>544</v>
      </c>
      <c r="B479" s="3">
        <v>1796775.16</v>
      </c>
    </row>
    <row r="480" spans="1:2">
      <c r="A480" s="1" t="s">
        <v>545</v>
      </c>
      <c r="B480" s="3">
        <v>1796775.16</v>
      </c>
    </row>
    <row r="481" spans="1:2">
      <c r="A481" s="1" t="s">
        <v>546</v>
      </c>
      <c r="B481" s="3">
        <v>1796775.16</v>
      </c>
    </row>
    <row r="482" spans="1:2">
      <c r="A482" s="1" t="s">
        <v>547</v>
      </c>
      <c r="B482" s="3">
        <v>1796775.16</v>
      </c>
    </row>
    <row r="483" spans="1:2">
      <c r="A483" s="1" t="s">
        <v>548</v>
      </c>
      <c r="B483" s="3">
        <v>1796775.16</v>
      </c>
    </row>
    <row r="484" spans="1:2">
      <c r="A484" s="1" t="s">
        <v>549</v>
      </c>
      <c r="B484" s="3">
        <v>1796775.16</v>
      </c>
    </row>
    <row r="485" spans="1:2">
      <c r="A485" s="1" t="s">
        <v>550</v>
      </c>
      <c r="B485" s="3">
        <v>1796775.16</v>
      </c>
    </row>
    <row r="486" spans="1:2">
      <c r="A486" s="1" t="s">
        <v>551</v>
      </c>
      <c r="B486" s="3">
        <v>1796775.16</v>
      </c>
    </row>
    <row r="487" spans="1:2">
      <c r="A487" s="1" t="s">
        <v>552</v>
      </c>
      <c r="B487" s="3">
        <v>1796775.16</v>
      </c>
    </row>
    <row r="488" spans="1:2">
      <c r="A488" s="1" t="s">
        <v>553</v>
      </c>
      <c r="B488" s="3">
        <v>1796775.16</v>
      </c>
    </row>
    <row r="489" spans="1:2">
      <c r="A489" s="1" t="s">
        <v>554</v>
      </c>
      <c r="B489" s="3">
        <v>1796775.16</v>
      </c>
    </row>
    <row r="490" spans="1:2">
      <c r="A490" s="1" t="s">
        <v>555</v>
      </c>
      <c r="B490" s="3">
        <v>1796611.05</v>
      </c>
    </row>
    <row r="491" spans="1:2">
      <c r="A491" s="1" t="s">
        <v>556</v>
      </c>
      <c r="B491" s="3">
        <v>1796607.36</v>
      </c>
    </row>
    <row r="492" spans="1:2">
      <c r="A492" s="1" t="s">
        <v>557</v>
      </c>
      <c r="B492" s="3">
        <v>1796470.15</v>
      </c>
    </row>
    <row r="493" spans="1:2">
      <c r="A493" s="1" t="s">
        <v>558</v>
      </c>
      <c r="B493" s="3">
        <v>1796319.08</v>
      </c>
    </row>
    <row r="494" spans="1:2">
      <c r="A494" s="1" t="s">
        <v>559</v>
      </c>
      <c r="B494" s="3">
        <v>1796251.8</v>
      </c>
    </row>
    <row r="495" spans="1:2">
      <c r="A495" s="1" t="s">
        <v>560</v>
      </c>
      <c r="B495" s="3">
        <v>1796213.36</v>
      </c>
    </row>
    <row r="496" spans="1:2">
      <c r="A496" s="1" t="s">
        <v>561</v>
      </c>
      <c r="B496" s="3">
        <v>1796045.2</v>
      </c>
    </row>
    <row r="497" spans="1:2">
      <c r="A497" s="1" t="s">
        <v>562</v>
      </c>
      <c r="B497" s="3">
        <v>1795994.2</v>
      </c>
    </row>
    <row r="498" spans="1:2">
      <c r="A498" s="1" t="s">
        <v>563</v>
      </c>
      <c r="B498" s="3">
        <v>1795973.13</v>
      </c>
    </row>
    <row r="499" spans="1:2">
      <c r="A499" s="1" t="s">
        <v>564</v>
      </c>
      <c r="B499" s="3">
        <v>1795921.21</v>
      </c>
    </row>
    <row r="500" spans="1:2">
      <c r="A500" s="1" t="s">
        <v>565</v>
      </c>
      <c r="B500" s="3">
        <v>1795857.83</v>
      </c>
    </row>
    <row r="501" spans="1:2">
      <c r="A501" s="1" t="s">
        <v>566</v>
      </c>
      <c r="B501" s="3">
        <v>1795828.99</v>
      </c>
    </row>
    <row r="502" spans="1:2">
      <c r="A502" s="1" t="s">
        <v>567</v>
      </c>
      <c r="B502" s="3">
        <v>1795664.25</v>
      </c>
    </row>
    <row r="503" spans="1:2">
      <c r="A503" s="1" t="s">
        <v>568</v>
      </c>
      <c r="B503" s="3">
        <v>1795560.8</v>
      </c>
    </row>
    <row r="504" spans="1:2">
      <c r="A504" s="1" t="s">
        <v>569</v>
      </c>
      <c r="B504" s="3">
        <v>1795544.35</v>
      </c>
    </row>
    <row r="505" spans="1:2">
      <c r="A505" s="1" t="s">
        <v>570</v>
      </c>
      <c r="B505" s="3">
        <v>1795463.85</v>
      </c>
    </row>
    <row r="506" spans="1:2">
      <c r="A506" s="1" t="s">
        <v>571</v>
      </c>
      <c r="B506" s="3">
        <v>1795396.58</v>
      </c>
    </row>
    <row r="507" spans="1:2">
      <c r="A507" s="1" t="s">
        <v>572</v>
      </c>
      <c r="B507" s="3">
        <v>1795319.07</v>
      </c>
    </row>
    <row r="508" spans="1:2">
      <c r="A508" s="1" t="s">
        <v>573</v>
      </c>
      <c r="B508" s="3">
        <v>1795211.21</v>
      </c>
    </row>
    <row r="509" spans="1:2">
      <c r="A509" s="1" t="s">
        <v>574</v>
      </c>
      <c r="B509" s="3">
        <v>1795185.18</v>
      </c>
    </row>
    <row r="510" spans="1:2">
      <c r="A510" s="1" t="s">
        <v>575</v>
      </c>
      <c r="B510" s="3">
        <v>1795181.32</v>
      </c>
    </row>
    <row r="511" spans="1:2">
      <c r="A511" s="1" t="s">
        <v>576</v>
      </c>
      <c r="B511" s="3">
        <v>1794934.25</v>
      </c>
    </row>
    <row r="512" spans="1:2">
      <c r="A512" s="1" t="s">
        <v>577</v>
      </c>
      <c r="B512" s="3">
        <v>1794934.25</v>
      </c>
    </row>
    <row r="513" spans="1:2">
      <c r="A513" s="1" t="s">
        <v>578</v>
      </c>
      <c r="B513" s="3">
        <v>1794934.25</v>
      </c>
    </row>
    <row r="514" spans="1:2">
      <c r="A514" s="1" t="s">
        <v>579</v>
      </c>
      <c r="B514" s="3">
        <v>1794934.25</v>
      </c>
    </row>
    <row r="515" spans="1:2">
      <c r="A515" s="1" t="s">
        <v>580</v>
      </c>
      <c r="B515" s="3">
        <v>1794934.25</v>
      </c>
    </row>
    <row r="516" spans="1:2">
      <c r="A516" s="1" t="s">
        <v>581</v>
      </c>
      <c r="B516" s="3">
        <v>1794934.25</v>
      </c>
    </row>
    <row r="517" spans="1:2">
      <c r="A517" s="1" t="s">
        <v>582</v>
      </c>
      <c r="B517" s="3">
        <v>1794934.25</v>
      </c>
    </row>
    <row r="518" spans="1:2">
      <c r="A518" s="1" t="s">
        <v>583</v>
      </c>
      <c r="B518" s="3">
        <v>1794934.25</v>
      </c>
    </row>
    <row r="519" spans="1:2">
      <c r="A519" s="1" t="s">
        <v>584</v>
      </c>
      <c r="B519" s="3">
        <v>1794934.25</v>
      </c>
    </row>
    <row r="520" spans="1:2">
      <c r="A520" s="1" t="s">
        <v>585</v>
      </c>
      <c r="B520" s="3">
        <v>1794934.25</v>
      </c>
    </row>
    <row r="521" spans="1:2">
      <c r="A521" s="1" t="s">
        <v>586</v>
      </c>
      <c r="B521" s="3">
        <v>1794934.25</v>
      </c>
    </row>
    <row r="522" spans="1:2">
      <c r="A522" s="1" t="s">
        <v>587</v>
      </c>
      <c r="B522" s="3">
        <v>1794934.25</v>
      </c>
    </row>
    <row r="523" spans="1:2">
      <c r="A523" s="1" t="s">
        <v>588</v>
      </c>
      <c r="B523" s="3">
        <v>1794847.11</v>
      </c>
    </row>
    <row r="524" spans="1:2">
      <c r="A524" s="1" t="s">
        <v>589</v>
      </c>
      <c r="B524" s="3">
        <v>1794558.65</v>
      </c>
    </row>
    <row r="525" spans="1:2">
      <c r="A525" s="1" t="s">
        <v>590</v>
      </c>
      <c r="B525" s="3">
        <v>1794474.08</v>
      </c>
    </row>
    <row r="526" spans="1:2">
      <c r="A526" s="1" t="s">
        <v>591</v>
      </c>
      <c r="B526" s="3">
        <v>1794341.47</v>
      </c>
    </row>
    <row r="527" spans="1:2">
      <c r="A527" s="1" t="s">
        <v>592</v>
      </c>
      <c r="B527" s="3">
        <v>1794266.51</v>
      </c>
    </row>
    <row r="528" spans="1:2">
      <c r="A528" s="1" t="s">
        <v>593</v>
      </c>
      <c r="B528" s="3">
        <v>1794217.29</v>
      </c>
    </row>
    <row r="529" spans="1:2">
      <c r="A529" s="1" t="s">
        <v>594</v>
      </c>
      <c r="B529" s="3">
        <v>1794156.97</v>
      </c>
    </row>
    <row r="530" spans="1:2">
      <c r="A530" s="1" t="s">
        <v>595</v>
      </c>
      <c r="B530" s="3">
        <v>1793892.08</v>
      </c>
    </row>
    <row r="531" spans="1:2">
      <c r="A531" s="1" t="s">
        <v>596</v>
      </c>
      <c r="B531" s="3">
        <v>1793811.03</v>
      </c>
    </row>
    <row r="532" spans="1:2">
      <c r="A532" s="1" t="s">
        <v>597</v>
      </c>
      <c r="B532" s="3">
        <v>1793762.62</v>
      </c>
    </row>
    <row r="533" spans="1:2">
      <c r="A533" s="1" t="s">
        <v>598</v>
      </c>
      <c r="B533" s="3">
        <v>1793551.59</v>
      </c>
    </row>
    <row r="534" spans="1:2">
      <c r="A534" s="1" t="s">
        <v>599</v>
      </c>
      <c r="B534" s="3">
        <v>1793183.16</v>
      </c>
    </row>
    <row r="535" spans="1:2">
      <c r="A535" s="1" t="s">
        <v>600</v>
      </c>
      <c r="B535" s="3">
        <v>1793093.35</v>
      </c>
    </row>
    <row r="536" spans="1:2">
      <c r="A536" s="1" t="s">
        <v>601</v>
      </c>
      <c r="B536" s="3">
        <v>1793093.35</v>
      </c>
    </row>
    <row r="537" spans="1:2">
      <c r="A537" s="1" t="s">
        <v>602</v>
      </c>
      <c r="B537" s="3">
        <v>1793093.35</v>
      </c>
    </row>
    <row r="538" spans="1:2">
      <c r="A538" s="1" t="s">
        <v>603</v>
      </c>
      <c r="B538" s="3">
        <v>1793093.35</v>
      </c>
    </row>
    <row r="539" spans="1:2">
      <c r="A539" s="1" t="s">
        <v>604</v>
      </c>
      <c r="B539" s="3">
        <v>1793093.35</v>
      </c>
    </row>
    <row r="540" spans="1:2">
      <c r="A540" s="1" t="s">
        <v>605</v>
      </c>
      <c r="B540" s="3">
        <v>1793093.35</v>
      </c>
    </row>
    <row r="541" spans="1:2">
      <c r="A541" s="1" t="s">
        <v>606</v>
      </c>
      <c r="B541" s="3">
        <v>1793093.35</v>
      </c>
    </row>
    <row r="542" spans="1:2">
      <c r="A542" s="1" t="s">
        <v>607</v>
      </c>
      <c r="B542" s="3">
        <v>1793093.35</v>
      </c>
    </row>
    <row r="543" spans="1:2">
      <c r="A543" s="1" t="s">
        <v>608</v>
      </c>
      <c r="B543" s="3">
        <v>1793093.35</v>
      </c>
    </row>
    <row r="544" spans="1:2">
      <c r="A544" s="1" t="s">
        <v>609</v>
      </c>
      <c r="B544" s="3">
        <v>1793093.35</v>
      </c>
    </row>
    <row r="545" spans="1:2">
      <c r="A545" s="1" t="s">
        <v>610</v>
      </c>
      <c r="B545" s="3">
        <v>1793093.33</v>
      </c>
    </row>
    <row r="546" spans="1:2">
      <c r="A546" s="1" t="s">
        <v>611</v>
      </c>
      <c r="B546" s="3">
        <v>1792926.97</v>
      </c>
    </row>
    <row r="547" spans="1:2">
      <c r="A547" s="1" t="s">
        <v>612</v>
      </c>
      <c r="B547" s="3">
        <v>1792629.1</v>
      </c>
    </row>
    <row r="548" spans="1:2">
      <c r="A548" s="1" t="s">
        <v>613</v>
      </c>
      <c r="B548" s="3">
        <v>1792610.14</v>
      </c>
    </row>
    <row r="549" spans="1:2">
      <c r="A549" s="1" t="s">
        <v>614</v>
      </c>
      <c r="B549" s="3">
        <v>1792386.38</v>
      </c>
    </row>
    <row r="550" spans="1:2">
      <c r="A550" s="1" t="s">
        <v>615</v>
      </c>
      <c r="B550" s="3">
        <v>1792215.88</v>
      </c>
    </row>
    <row r="551" spans="1:2">
      <c r="A551" s="1" t="s">
        <v>616</v>
      </c>
      <c r="B551" s="3">
        <v>1791696.96</v>
      </c>
    </row>
    <row r="552" spans="1:2">
      <c r="A552" s="1" t="s">
        <v>617</v>
      </c>
      <c r="B552" s="3">
        <v>1791416.36</v>
      </c>
    </row>
    <row r="553" spans="1:2">
      <c r="A553" s="1" t="s">
        <v>618</v>
      </c>
      <c r="B553" s="3">
        <v>1791320.16</v>
      </c>
    </row>
    <row r="554" spans="1:2">
      <c r="A554" s="1" t="s">
        <v>619</v>
      </c>
      <c r="B554" s="3">
        <v>1791252.44</v>
      </c>
    </row>
    <row r="555" spans="1:2">
      <c r="A555" s="1" t="s">
        <v>620</v>
      </c>
      <c r="B555" s="3">
        <v>1791252.44</v>
      </c>
    </row>
    <row r="556" spans="1:2">
      <c r="A556" s="1" t="s">
        <v>621</v>
      </c>
      <c r="B556" s="3">
        <v>1791252.44</v>
      </c>
    </row>
    <row r="557" spans="1:2">
      <c r="A557" s="1" t="s">
        <v>622</v>
      </c>
      <c r="B557" s="3">
        <v>1791252.44</v>
      </c>
    </row>
    <row r="558" spans="1:2">
      <c r="A558" s="1" t="s">
        <v>623</v>
      </c>
      <c r="B558" s="3">
        <v>1791252.44</v>
      </c>
    </row>
    <row r="559" spans="1:2">
      <c r="A559" s="1" t="s">
        <v>624</v>
      </c>
      <c r="B559" s="3">
        <v>1791252.44</v>
      </c>
    </row>
    <row r="560" spans="1:2">
      <c r="A560" s="1" t="s">
        <v>625</v>
      </c>
      <c r="B560" s="3">
        <v>1791252.44</v>
      </c>
    </row>
    <row r="561" spans="1:2">
      <c r="A561" s="1" t="s">
        <v>626</v>
      </c>
      <c r="B561" s="3">
        <v>1791252.44</v>
      </c>
    </row>
    <row r="562" spans="1:2">
      <c r="A562" s="1" t="s">
        <v>627</v>
      </c>
      <c r="B562" s="3">
        <v>1791252.44</v>
      </c>
    </row>
    <row r="563" spans="1:2">
      <c r="A563" s="1" t="s">
        <v>628</v>
      </c>
      <c r="B563" s="3">
        <v>1791252.44</v>
      </c>
    </row>
    <row r="564" spans="1:2">
      <c r="A564" s="1" t="s">
        <v>629</v>
      </c>
      <c r="B564" s="3">
        <v>1791120.42</v>
      </c>
    </row>
    <row r="565" spans="1:2">
      <c r="A565" s="1" t="s">
        <v>630</v>
      </c>
      <c r="B565" s="3">
        <v>1790639.92</v>
      </c>
    </row>
    <row r="566" spans="1:2">
      <c r="A566" s="1" t="s">
        <v>631</v>
      </c>
      <c r="B566" s="3">
        <v>1790558.47</v>
      </c>
    </row>
    <row r="567" spans="1:2">
      <c r="A567" s="1" t="s">
        <v>632</v>
      </c>
      <c r="B567" s="3">
        <v>1790322.85</v>
      </c>
    </row>
    <row r="568" spans="1:2">
      <c r="A568" s="1" t="s">
        <v>633</v>
      </c>
      <c r="B568" s="3">
        <v>1790101.83</v>
      </c>
    </row>
    <row r="569" spans="1:2">
      <c r="A569" s="1" t="s">
        <v>634</v>
      </c>
      <c r="B569" s="3">
        <v>1790015.36</v>
      </c>
    </row>
    <row r="570" spans="1:2">
      <c r="A570" s="1" t="s">
        <v>635</v>
      </c>
      <c r="B570" s="3">
        <v>1789743.48</v>
      </c>
    </row>
    <row r="571" spans="1:2">
      <c r="A571" s="1" t="s">
        <v>636</v>
      </c>
      <c r="B571" s="3">
        <v>1789655.96</v>
      </c>
    </row>
    <row r="572" spans="1:2">
      <c r="A572" s="1" t="s">
        <v>637</v>
      </c>
      <c r="B572" s="3">
        <v>1789467.62</v>
      </c>
    </row>
    <row r="573" spans="1:2">
      <c r="A573" s="1" t="s">
        <v>638</v>
      </c>
      <c r="B573" s="3">
        <v>1789411.53</v>
      </c>
    </row>
    <row r="574" spans="1:2">
      <c r="A574" s="1" t="s">
        <v>639</v>
      </c>
      <c r="B574" s="3">
        <v>1789411.53</v>
      </c>
    </row>
    <row r="575" spans="1:2">
      <c r="A575" s="1" t="s">
        <v>640</v>
      </c>
      <c r="B575" s="3">
        <v>1789411.53</v>
      </c>
    </row>
    <row r="576" spans="1:2">
      <c r="A576" s="1" t="s">
        <v>641</v>
      </c>
      <c r="B576" s="3">
        <v>1789411.53</v>
      </c>
    </row>
    <row r="577" spans="1:2">
      <c r="A577" s="1" t="s">
        <v>642</v>
      </c>
      <c r="B577" s="3">
        <v>1789411.53</v>
      </c>
    </row>
    <row r="578" spans="1:2">
      <c r="A578" s="1" t="s">
        <v>643</v>
      </c>
      <c r="B578" s="3">
        <v>1789411.53</v>
      </c>
    </row>
    <row r="579" spans="1:2">
      <c r="A579" s="1" t="s">
        <v>644</v>
      </c>
      <c r="B579" s="3">
        <v>1789411.53</v>
      </c>
    </row>
    <row r="580" spans="1:2">
      <c r="A580" s="1" t="s">
        <v>645</v>
      </c>
      <c r="B580" s="3">
        <v>1789411.53</v>
      </c>
    </row>
    <row r="581" spans="1:2">
      <c r="A581" s="1" t="s">
        <v>646</v>
      </c>
      <c r="B581" s="3">
        <v>1789411.53</v>
      </c>
    </row>
    <row r="582" spans="1:2">
      <c r="A582" s="1" t="s">
        <v>647</v>
      </c>
      <c r="B582" s="3">
        <v>1789043.34</v>
      </c>
    </row>
    <row r="583" spans="1:2">
      <c r="A583" s="1" t="s">
        <v>648</v>
      </c>
      <c r="B583" s="3">
        <v>1788891.06</v>
      </c>
    </row>
    <row r="584" spans="1:2">
      <c r="A584" s="1" t="s">
        <v>649</v>
      </c>
      <c r="B584" s="3">
        <v>1788804.58</v>
      </c>
    </row>
    <row r="585" spans="1:2">
      <c r="A585" s="1" t="s">
        <v>650</v>
      </c>
      <c r="B585" s="3">
        <v>1788740.68</v>
      </c>
    </row>
    <row r="586" spans="1:2">
      <c r="A586" s="1" t="s">
        <v>651</v>
      </c>
      <c r="B586" s="3">
        <v>1788729.56</v>
      </c>
    </row>
    <row r="587" spans="1:2">
      <c r="A587" s="1" t="s">
        <v>652</v>
      </c>
      <c r="B587" s="3">
        <v>1788622</v>
      </c>
    </row>
    <row r="588" spans="1:2">
      <c r="A588" s="1" t="s">
        <v>653</v>
      </c>
      <c r="B588" s="3">
        <v>1788141.53</v>
      </c>
    </row>
    <row r="589" spans="1:2">
      <c r="A589" s="1" t="s">
        <v>654</v>
      </c>
      <c r="B589" s="3">
        <v>1788026.22</v>
      </c>
    </row>
    <row r="590" spans="1:2">
      <c r="A590" s="1" t="s">
        <v>655</v>
      </c>
      <c r="B590" s="3">
        <v>1787920.57</v>
      </c>
    </row>
    <row r="591" spans="1:2">
      <c r="A591" s="1" t="s">
        <v>656</v>
      </c>
      <c r="B591" s="3">
        <v>1787889.77</v>
      </c>
    </row>
    <row r="592" spans="1:2">
      <c r="A592" s="1" t="s">
        <v>657</v>
      </c>
      <c r="B592" s="3">
        <v>1787825.7</v>
      </c>
    </row>
    <row r="593" spans="1:2">
      <c r="A593" s="1" t="s">
        <v>658</v>
      </c>
      <c r="B593" s="3">
        <v>1787650.14</v>
      </c>
    </row>
    <row r="594" spans="1:2">
      <c r="A594" s="1" t="s">
        <v>659</v>
      </c>
      <c r="B594" s="3">
        <v>1787570.62</v>
      </c>
    </row>
    <row r="595" spans="1:2">
      <c r="A595" s="1" t="s">
        <v>660</v>
      </c>
      <c r="B595" s="3">
        <v>1787570.62</v>
      </c>
    </row>
    <row r="596" spans="1:2">
      <c r="A596" s="1" t="s">
        <v>661</v>
      </c>
      <c r="B596" s="3">
        <v>1787570.62</v>
      </c>
    </row>
    <row r="597" spans="1:2">
      <c r="A597" s="1" t="s">
        <v>662</v>
      </c>
      <c r="B597" s="3">
        <v>1787570.62</v>
      </c>
    </row>
    <row r="598" spans="1:2">
      <c r="A598" s="1" t="s">
        <v>663</v>
      </c>
      <c r="B598" s="3">
        <v>1787570.62</v>
      </c>
    </row>
    <row r="599" spans="1:2">
      <c r="A599" s="1" t="s">
        <v>664</v>
      </c>
      <c r="B599" s="3">
        <v>1787570.62</v>
      </c>
    </row>
    <row r="600" spans="1:2">
      <c r="A600" s="1" t="s">
        <v>665</v>
      </c>
      <c r="B600" s="3">
        <v>1787570.62</v>
      </c>
    </row>
    <row r="601" spans="1:2">
      <c r="A601" s="1" t="s">
        <v>666</v>
      </c>
      <c r="B601" s="3">
        <v>1787570.62</v>
      </c>
    </row>
    <row r="602" spans="1:2">
      <c r="A602" s="1" t="s">
        <v>667</v>
      </c>
      <c r="B602" s="3">
        <v>1787570.62</v>
      </c>
    </row>
    <row r="603" spans="1:2">
      <c r="A603" s="1" t="s">
        <v>668</v>
      </c>
      <c r="B603" s="3">
        <v>1787570.62</v>
      </c>
    </row>
    <row r="604" spans="1:2">
      <c r="A604" s="1" t="s">
        <v>669</v>
      </c>
      <c r="B604" s="3">
        <v>1787570.62</v>
      </c>
    </row>
    <row r="605" spans="1:2">
      <c r="A605" s="1" t="s">
        <v>670</v>
      </c>
      <c r="B605" s="3">
        <v>1787411.22</v>
      </c>
    </row>
    <row r="606" spans="1:2">
      <c r="A606" s="1" t="s">
        <v>671</v>
      </c>
      <c r="B606" s="3">
        <v>1786988.88</v>
      </c>
    </row>
    <row r="607" spans="1:2">
      <c r="A607" s="1" t="s">
        <v>672</v>
      </c>
      <c r="B607" s="3">
        <v>1786988.41</v>
      </c>
    </row>
    <row r="608" spans="1:2">
      <c r="A608" s="1" t="s">
        <v>673</v>
      </c>
      <c r="B608" s="3">
        <v>1786959.59</v>
      </c>
    </row>
    <row r="609" spans="1:2">
      <c r="A609" s="1" t="s">
        <v>674</v>
      </c>
      <c r="B609" s="3">
        <v>1786555.38</v>
      </c>
    </row>
    <row r="610" spans="1:2">
      <c r="A610" s="1" t="s">
        <v>675</v>
      </c>
      <c r="B610" s="3">
        <v>1786344.6</v>
      </c>
    </row>
    <row r="611" spans="1:2">
      <c r="A611" s="1" t="s">
        <v>676</v>
      </c>
      <c r="B611" s="3">
        <v>1785729.71</v>
      </c>
    </row>
    <row r="612" spans="1:2">
      <c r="A612" s="1" t="s">
        <v>677</v>
      </c>
      <c r="B612" s="3">
        <v>1785729.71</v>
      </c>
    </row>
    <row r="613" spans="1:2">
      <c r="A613" s="1" t="s">
        <v>678</v>
      </c>
      <c r="B613" s="3">
        <v>1785729.71</v>
      </c>
    </row>
    <row r="614" spans="1:2">
      <c r="A614" s="1" t="s">
        <v>679</v>
      </c>
      <c r="B614" s="3">
        <v>1785729.21</v>
      </c>
    </row>
    <row r="615" spans="1:2">
      <c r="A615" s="1" t="s">
        <v>680</v>
      </c>
      <c r="B615" s="3">
        <v>1785729.21</v>
      </c>
    </row>
    <row r="616" spans="1:2">
      <c r="A616" s="1" t="s">
        <v>681</v>
      </c>
      <c r="B616" s="3">
        <v>1785604.67</v>
      </c>
    </row>
    <row r="617" spans="1:2">
      <c r="A617" s="1" t="s">
        <v>682</v>
      </c>
      <c r="B617" s="3">
        <v>1785489.36</v>
      </c>
    </row>
    <row r="618" spans="1:2">
      <c r="A618" s="1" t="s">
        <v>683</v>
      </c>
      <c r="B618" s="3">
        <v>1785114.6</v>
      </c>
    </row>
    <row r="619" spans="1:2">
      <c r="A619" s="1" t="s">
        <v>684</v>
      </c>
      <c r="B619" s="3">
        <v>1784970.45</v>
      </c>
    </row>
    <row r="620" spans="1:2">
      <c r="A620" s="1" t="s">
        <v>685</v>
      </c>
      <c r="B620" s="3">
        <v>1783746.11</v>
      </c>
    </row>
    <row r="621" spans="1:2">
      <c r="A621" s="1" t="s">
        <v>686</v>
      </c>
      <c r="B621" s="3">
        <v>1783575.82</v>
      </c>
    </row>
    <row r="622" spans="1:2">
      <c r="A622" s="1" t="s">
        <v>687</v>
      </c>
      <c r="B622" s="3">
        <v>1783423.36</v>
      </c>
    </row>
    <row r="623" spans="1:2">
      <c r="A623" s="1" t="s">
        <v>688</v>
      </c>
      <c r="B623" s="3">
        <v>1783333.02</v>
      </c>
    </row>
    <row r="624" spans="1:2">
      <c r="A624" s="1" t="s">
        <v>689</v>
      </c>
      <c r="B624" s="3">
        <v>1783298.43</v>
      </c>
    </row>
    <row r="625" spans="1:2">
      <c r="A625" s="1" t="s">
        <v>690</v>
      </c>
      <c r="B625" s="3">
        <v>1782962.11</v>
      </c>
    </row>
    <row r="626" spans="1:2">
      <c r="A626" s="1" t="s">
        <v>691</v>
      </c>
      <c r="B626" s="3">
        <v>1782943.92</v>
      </c>
    </row>
    <row r="627" spans="1:2">
      <c r="A627" s="1" t="s">
        <v>692</v>
      </c>
      <c r="B627" s="3">
        <v>1782452.85</v>
      </c>
    </row>
    <row r="628" spans="1:2">
      <c r="A628" s="1" t="s">
        <v>693</v>
      </c>
      <c r="B628" s="3">
        <v>1782433.59</v>
      </c>
    </row>
    <row r="629" spans="1:2">
      <c r="A629" s="1" t="s">
        <v>694</v>
      </c>
      <c r="B629" s="3">
        <v>1782375.94</v>
      </c>
    </row>
    <row r="630" spans="1:2">
      <c r="A630" s="1" t="s">
        <v>695</v>
      </c>
      <c r="B630" s="3">
        <v>1782136.87</v>
      </c>
    </row>
    <row r="631" spans="1:2">
      <c r="A631" s="1" t="s">
        <v>696</v>
      </c>
      <c r="B631" s="3">
        <v>1781816.09</v>
      </c>
    </row>
    <row r="632" spans="1:2">
      <c r="A632" s="1" t="s">
        <v>697</v>
      </c>
      <c r="B632" s="3">
        <v>1781501.49</v>
      </c>
    </row>
    <row r="633" spans="1:2">
      <c r="A633" s="1" t="s">
        <v>698</v>
      </c>
      <c r="B633" s="3">
        <v>1781126.72</v>
      </c>
    </row>
    <row r="634" spans="1:2">
      <c r="A634" s="1" t="s">
        <v>699</v>
      </c>
      <c r="B634" s="3">
        <v>1780629.94</v>
      </c>
    </row>
    <row r="635" spans="1:2">
      <c r="A635" s="1" t="s">
        <v>700</v>
      </c>
      <c r="B635" s="3">
        <v>1780120.6</v>
      </c>
    </row>
    <row r="636" spans="1:2">
      <c r="A636" s="1" t="s">
        <v>701</v>
      </c>
      <c r="B636" s="3">
        <v>1780099.58</v>
      </c>
    </row>
    <row r="637" spans="1:2">
      <c r="A637" s="1" t="s">
        <v>702</v>
      </c>
      <c r="B637" s="3">
        <v>1779762.2</v>
      </c>
    </row>
    <row r="638" spans="1:2">
      <c r="A638" s="1" t="s">
        <v>703</v>
      </c>
      <c r="B638" s="3">
        <v>1779397.05</v>
      </c>
    </row>
    <row r="639" spans="1:2">
      <c r="A639" s="1" t="s">
        <v>704</v>
      </c>
      <c r="B639" s="3">
        <v>1778807.03</v>
      </c>
    </row>
    <row r="640" spans="1:2">
      <c r="A640" s="1" t="s">
        <v>705</v>
      </c>
      <c r="B640" s="3">
        <v>1776985.12</v>
      </c>
    </row>
    <row r="641" spans="1:2">
      <c r="A641" s="1" t="s">
        <v>706</v>
      </c>
      <c r="B641" s="3">
        <v>1776514.25</v>
      </c>
    </row>
    <row r="642" spans="1:2">
      <c r="A642" s="1" t="s">
        <v>707</v>
      </c>
      <c r="B642" s="3">
        <v>1776497.39</v>
      </c>
    </row>
    <row r="643" spans="1:2">
      <c r="A643" s="1" t="s">
        <v>708</v>
      </c>
      <c r="B643" s="3">
        <v>1776409.89</v>
      </c>
    </row>
    <row r="644" spans="1:2">
      <c r="A644" s="1" t="s">
        <v>709</v>
      </c>
      <c r="B644" s="3">
        <v>1776302.84</v>
      </c>
    </row>
    <row r="645" spans="1:2">
      <c r="A645" s="1" t="s">
        <v>710</v>
      </c>
      <c r="B645" s="3">
        <v>1774568.98</v>
      </c>
    </row>
    <row r="646" spans="1:2">
      <c r="A646" s="1" t="s">
        <v>711</v>
      </c>
      <c r="B646" s="3">
        <v>1772873.68</v>
      </c>
    </row>
    <row r="647" spans="1:2">
      <c r="A647" s="1" t="s">
        <v>712</v>
      </c>
      <c r="B647" s="3">
        <v>1772516.77</v>
      </c>
    </row>
    <row r="648" spans="1:2">
      <c r="A648" s="1" t="s">
        <v>713</v>
      </c>
      <c r="B648" s="3">
        <v>1771365.99</v>
      </c>
    </row>
    <row r="649" spans="1:2">
      <c r="A649" s="1" t="s">
        <v>714</v>
      </c>
      <c r="B649" s="3">
        <v>1770902.4</v>
      </c>
    </row>
    <row r="650" spans="1:2">
      <c r="A650" s="1" t="s">
        <v>715</v>
      </c>
      <c r="B650" s="3">
        <v>1770268.19</v>
      </c>
    </row>
    <row r="651" spans="1:2">
      <c r="A651" s="1" t="s">
        <v>716</v>
      </c>
      <c r="B651" s="3">
        <v>1768134</v>
      </c>
    </row>
    <row r="652" spans="1:2">
      <c r="A652" s="1" t="s">
        <v>717</v>
      </c>
      <c r="B652" s="3">
        <v>1767729.15</v>
      </c>
    </row>
    <row r="653" spans="1:2">
      <c r="A653" s="1" t="s">
        <v>718</v>
      </c>
      <c r="B653" s="3">
        <v>1763613.48</v>
      </c>
    </row>
    <row r="654" spans="1:2">
      <c r="A654" s="1" t="s">
        <v>719</v>
      </c>
      <c r="B654" s="3">
        <v>1762965.76</v>
      </c>
    </row>
    <row r="655" spans="1:2">
      <c r="A655" s="1" t="s">
        <v>720</v>
      </c>
      <c r="B655" s="3">
        <v>1762716.05</v>
      </c>
    </row>
    <row r="656" spans="1:2">
      <c r="A656" s="1" t="s">
        <v>721</v>
      </c>
      <c r="B656" s="3">
        <v>1761908.69</v>
      </c>
    </row>
    <row r="657" spans="1:2">
      <c r="A657" s="1" t="s">
        <v>722</v>
      </c>
      <c r="B657" s="3">
        <v>1761811.98</v>
      </c>
    </row>
    <row r="658" spans="1:2">
      <c r="A658" s="1" t="s">
        <v>723</v>
      </c>
      <c r="B658" s="3">
        <v>1760594.4</v>
      </c>
    </row>
    <row r="659" spans="1:2">
      <c r="A659" s="1" t="s">
        <v>724</v>
      </c>
      <c r="B659" s="3">
        <v>1758889.65</v>
      </c>
    </row>
    <row r="660" spans="1:2">
      <c r="A660" s="1" t="s">
        <v>725</v>
      </c>
      <c r="B660" s="3">
        <v>1755892.69</v>
      </c>
    </row>
    <row r="661" spans="1:2">
      <c r="A661" s="1" t="s">
        <v>726</v>
      </c>
      <c r="B661" s="3">
        <v>1749725.17</v>
      </c>
    </row>
    <row r="662" spans="1:2">
      <c r="A662" s="1" t="s">
        <v>727</v>
      </c>
      <c r="B662" s="3">
        <v>1748333.89</v>
      </c>
    </row>
    <row r="663" spans="1:2">
      <c r="A663" s="1" t="s">
        <v>728</v>
      </c>
      <c r="B663" s="3">
        <v>1742673.95</v>
      </c>
    </row>
    <row r="664" spans="1:2">
      <c r="A664" s="1" t="s">
        <v>729</v>
      </c>
      <c r="B664" s="3">
        <v>1738587.83</v>
      </c>
    </row>
    <row r="665" spans="1:2">
      <c r="A665" s="1" t="s">
        <v>730</v>
      </c>
      <c r="B665" s="3">
        <v>1730062.77</v>
      </c>
    </row>
    <row r="666" spans="1:2">
      <c r="A666" s="1" t="s">
        <v>731</v>
      </c>
      <c r="B666" s="3">
        <v>1725025.05</v>
      </c>
    </row>
    <row r="667" spans="1:2">
      <c r="A667" s="1" t="s">
        <v>732</v>
      </c>
      <c r="B667" s="3">
        <v>1721198.95</v>
      </c>
    </row>
    <row r="668" spans="1:2">
      <c r="A668" s="1" t="s">
        <v>733</v>
      </c>
      <c r="B668" s="3">
        <v>1712983.45</v>
      </c>
    </row>
    <row r="669" spans="1:2">
      <c r="A669" s="1" t="s">
        <v>734</v>
      </c>
      <c r="B669" s="3">
        <v>1705078.53</v>
      </c>
    </row>
    <row r="670" spans="1:2">
      <c r="A670" s="1" t="s">
        <v>735</v>
      </c>
      <c r="B670" s="3">
        <v>1701122.64</v>
      </c>
    </row>
    <row r="671" spans="1:2">
      <c r="A671" s="1" t="s">
        <v>736</v>
      </c>
      <c r="B671" s="3">
        <v>1657894.33</v>
      </c>
    </row>
    <row r="672" spans="1:2">
      <c r="A672" s="1" t="s">
        <v>737</v>
      </c>
      <c r="B672" s="3">
        <v>1504138.23</v>
      </c>
    </row>
    <row r="673" spans="1:2">
      <c r="A673" s="1" t="s">
        <v>738</v>
      </c>
      <c r="B673" s="3">
        <v>1483886.67</v>
      </c>
    </row>
    <row r="674" spans="1:2">
      <c r="A674" s="1" t="s">
        <v>739</v>
      </c>
      <c r="B674" s="3">
        <v>1410433.24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工程的基本信息</vt:lpstr>
      <vt:lpstr>下浮率、M、N</vt:lpstr>
      <vt:lpstr>报价汇总表（新）排序</vt:lpstr>
      <vt:lpstr>计算表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oba</cp:lastModifiedBy>
  <dcterms:created xsi:type="dcterms:W3CDTF">2006-09-16T00:00:00Z</dcterms:created>
  <cp:lastPrinted>2023-05-23T09:03:00Z</cp:lastPrinted>
  <dcterms:modified xsi:type="dcterms:W3CDTF">2024-09-03T06:33:56Z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A9B8C8D505A64489AD9DC2296645942A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false</vt:bool>
  </property>
</Properties>
</file>