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大表" sheetId="1" r:id="rId1"/>
    <sheet name="同比" sheetId="2" r:id="rId2"/>
  </sheets>
  <definedNames>
    <definedName name="_xlnm._FilterDatabase" localSheetId="0" hidden="1">大表!$A$3:$S$7</definedName>
    <definedName name="_xlnm._FilterDatabase" localSheetId="1" hidden="1">同比!$A$3:$AH$4</definedName>
    <definedName name="_xlnm.Print_Area" localSheetId="0">大表!$A$1:$S$7</definedName>
    <definedName name="_xlnm.Print_Area" localSheetId="1">同比!$A$1:$AH$7</definedName>
  </definedNames>
  <calcPr calcId="144525"/>
</workbook>
</file>

<file path=xl/sharedStrings.xml><?xml version="1.0" encoding="utf-8"?>
<sst xmlns="http://schemas.openxmlformats.org/spreadsheetml/2006/main" count="84" uniqueCount="27">
  <si>
    <t>2024年2月清溪镇空气质量排名表</t>
  </si>
  <si>
    <t>序号</t>
  </si>
  <si>
    <t>站点</t>
  </si>
  <si>
    <t>综合指数</t>
  </si>
  <si>
    <t>综合指数排名</t>
  </si>
  <si>
    <r>
      <rPr>
        <b/>
        <sz val="8.45"/>
        <color indexed="8"/>
        <rFont val="Arial"/>
        <charset val="134"/>
      </rPr>
      <t>AQI</t>
    </r>
    <r>
      <rPr>
        <b/>
        <sz val="8.45"/>
        <color indexed="8"/>
        <rFont val="宋体"/>
        <charset val="134"/>
      </rPr>
      <t>达标率</t>
    </r>
  </si>
  <si>
    <t>超标天数</t>
  </si>
  <si>
    <t>达标率排名</t>
  </si>
  <si>
    <t>月度评价值</t>
  </si>
  <si>
    <t>SO2</t>
  </si>
  <si>
    <t>排名</t>
  </si>
  <si>
    <t>NO2</t>
  </si>
  <si>
    <t>PM10</t>
  </si>
  <si>
    <t>PM2.5</t>
  </si>
  <si>
    <r>
      <rPr>
        <b/>
        <sz val="8.45"/>
        <color indexed="8"/>
        <rFont val="Arial"/>
        <charset val="134"/>
      </rPr>
      <t>O3_8h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90</t>
    </r>
    <r>
      <rPr>
        <b/>
        <sz val="8.45"/>
        <color indexed="8"/>
        <rFont val="宋体"/>
        <charset val="134"/>
      </rPr>
      <t>百分位数</t>
    </r>
  </si>
  <si>
    <r>
      <rPr>
        <b/>
        <sz val="8.45"/>
        <color indexed="8"/>
        <rFont val="Arial"/>
        <charset val="134"/>
      </rPr>
      <t>CO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95</t>
    </r>
    <r>
      <rPr>
        <b/>
        <sz val="8.45"/>
        <color indexed="8"/>
        <rFont val="宋体"/>
        <charset val="134"/>
      </rPr>
      <t>百分位数</t>
    </r>
  </si>
  <si>
    <t xml:space="preserve">清溪 </t>
  </si>
  <si>
    <t>平均</t>
  </si>
  <si>
    <t>—</t>
  </si>
  <si>
    <t>注：根据《环境空气质量标准（GB3095-2012）》及《环境空气质量评价技术规范（试行）（HJ663-2013）》有关规定，每月有效日均浓度最低不少于27天（二月份不少于25天），否则视为无效数据。</t>
  </si>
  <si>
    <t>2024 年 2 月 各 项 指 标 升 降 幅 对 比 表</t>
  </si>
  <si>
    <t>O3_8h第90百分位数</t>
  </si>
  <si>
    <t>CO第95百分位数</t>
  </si>
  <si>
    <t>2023年</t>
  </si>
  <si>
    <t>2024年</t>
  </si>
  <si>
    <t>升降幅</t>
  </si>
  <si>
    <t>幅度排名</t>
  </si>
</sst>
</file>

<file path=xl/styles.xml><?xml version="1.0" encoding="utf-8"?>
<styleSheet xmlns="http://schemas.openxmlformats.org/spreadsheetml/2006/main">
  <numFmts count="8">
    <numFmt numFmtId="176" formatCode="0.00;_쀇"/>
    <numFmt numFmtId="177" formatCode="0.0;_㤀"/>
    <numFmt numFmtId="178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  <numFmt numFmtId="41" formatCode="_ * #,##0_ ;_ * \-#,##0_ ;_ * &quot;-&quot;_ ;_ @_ "/>
  </numFmts>
  <fonts count="31"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8.45"/>
      <color indexed="8"/>
      <name val="宋体"/>
      <charset val="134"/>
    </font>
    <font>
      <b/>
      <sz val="8.45"/>
      <color indexed="8"/>
      <name val="Arial"/>
      <charset val="134"/>
    </font>
    <font>
      <sz val="10"/>
      <name val="宋体"/>
      <charset val="134"/>
    </font>
    <font>
      <sz val="11"/>
      <name val="楷体_GB2312"/>
      <charset val="134"/>
    </font>
    <font>
      <sz val="16"/>
      <name val="黑体"/>
      <charset val="134"/>
    </font>
    <font>
      <b/>
      <sz val="8.45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4"/>
      <name val="等线"/>
      <charset val="134"/>
    </font>
    <font>
      <sz val="18"/>
      <color indexed="54"/>
      <name val="等线 Light"/>
      <charset val="134"/>
    </font>
    <font>
      <sz val="11"/>
      <color indexed="8"/>
      <name val="等线"/>
      <charset val="134"/>
    </font>
    <font>
      <sz val="11"/>
      <color indexed="17"/>
      <name val="等线"/>
      <charset val="134"/>
    </font>
    <font>
      <b/>
      <sz val="11"/>
      <color indexed="63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等线"/>
      <charset val="134"/>
    </font>
    <font>
      <sz val="11"/>
      <color theme="1"/>
      <name val="宋体"/>
      <charset val="134"/>
      <scheme val="minor"/>
    </font>
    <font>
      <b/>
      <sz val="15"/>
      <color indexed="54"/>
      <name val="等线"/>
      <charset val="134"/>
    </font>
    <font>
      <sz val="11"/>
      <color indexed="60"/>
      <name val="等线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等线"/>
      <charset val="134"/>
    </font>
    <font>
      <sz val="11"/>
      <color indexed="62"/>
      <name val="等线"/>
      <charset val="134"/>
    </font>
    <font>
      <sz val="11"/>
      <color indexed="20"/>
      <name val="等线"/>
      <charset val="134"/>
    </font>
    <font>
      <sz val="11"/>
      <color indexed="10"/>
      <name val="等线"/>
      <charset val="134"/>
    </font>
    <font>
      <b/>
      <sz val="11"/>
      <color indexed="52"/>
      <name val="等线"/>
      <charset val="134"/>
    </font>
    <font>
      <b/>
      <sz val="11"/>
      <color indexed="8"/>
      <name val="等线"/>
      <charset val="134"/>
    </font>
    <font>
      <b/>
      <sz val="13"/>
      <color indexed="54"/>
      <name val="等线"/>
      <charset val="134"/>
    </font>
    <font>
      <i/>
      <sz val="11"/>
      <color indexed="23"/>
      <name val="等线"/>
      <charset val="134"/>
    </font>
    <font>
      <b/>
      <sz val="11"/>
      <color indexed="9"/>
      <name val="等线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5">
    <xf numFmtId="0" fontId="0" fillId="0" borderId="0"/>
    <xf numFmtId="0" fontId="17" fillId="21" borderId="0" applyNumberFormat="false" applyBorder="false" applyAlignment="false" applyProtection="false">
      <alignment vertical="center"/>
    </xf>
    <xf numFmtId="0" fontId="17" fillId="3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3" fillId="41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10" fillId="39" borderId="0" applyNumberFormat="false" applyBorder="false" applyAlignment="false" applyProtection="false">
      <alignment vertical="center"/>
    </xf>
    <xf numFmtId="0" fontId="11" fillId="0" borderId="2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38" borderId="0" applyNumberFormat="false" applyBorder="false" applyAlignment="false" applyProtection="false">
      <alignment vertical="center"/>
    </xf>
    <xf numFmtId="0" fontId="27" fillId="0" borderId="27" applyNumberFormat="false" applyFill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8" fillId="0" borderId="28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9" fillId="4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0" borderId="2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0" fillId="40" borderId="0" applyNumberFormat="false" applyBorder="false" applyAlignment="false" applyProtection="false">
      <alignment vertical="center"/>
    </xf>
    <xf numFmtId="0" fontId="26" fillId="12" borderId="25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3" fillId="26" borderId="25" applyNumberFormat="false" applyAlignment="false" applyProtection="false">
      <alignment vertical="center"/>
    </xf>
    <xf numFmtId="0" fontId="15" fillId="12" borderId="22" applyNumberFormat="false" applyAlignment="false" applyProtection="false">
      <alignment vertical="center"/>
    </xf>
    <xf numFmtId="0" fontId="30" fillId="37" borderId="29" applyNumberFormat="false" applyAlignment="false" applyProtection="false">
      <alignment vertical="center"/>
    </xf>
    <xf numFmtId="0" fontId="22" fillId="0" borderId="24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>
      <alignment wrapText="true"/>
    </xf>
    <xf numFmtId="0" fontId="13" fillId="1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0" borderId="21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4" fillId="3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42" borderId="0" applyNumberFormat="false" applyBorder="false" applyAlignment="false" applyProtection="false">
      <alignment vertical="center"/>
    </xf>
    <xf numFmtId="0" fontId="0" fillId="0" borderId="0"/>
    <xf numFmtId="0" fontId="13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35" borderId="0" applyNumberFormat="false" applyBorder="false" applyAlignment="false" applyProtection="false">
      <alignment vertical="center"/>
    </xf>
  </cellStyleXfs>
  <cellXfs count="8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1" fillId="0" borderId="1" xfId="0" applyFont="true" applyBorder="true" applyAlignment="true">
      <alignment horizontal="center"/>
    </xf>
    <xf numFmtId="0" fontId="2" fillId="0" borderId="1" xfId="0" applyFont="true" applyBorder="true" applyAlignment="true"/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179" fontId="0" fillId="0" borderId="6" xfId="0" applyNumberFormat="true" applyFill="true" applyBorder="true" applyAlignment="true">
      <alignment horizontal="center" vertical="center" wrapText="true"/>
    </xf>
    <xf numFmtId="0" fontId="0" fillId="0" borderId="7" xfId="0" applyNumberForma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/>
    </xf>
    <xf numFmtId="179" fontId="0" fillId="0" borderId="0" xfId="0" applyNumberFormat="true" applyFill="true" applyBorder="true" applyAlignment="true">
      <alignment horizontal="center" vertical="center" wrapText="true"/>
    </xf>
    <xf numFmtId="0" fontId="0" fillId="0" borderId="0" xfId="0" applyNumberFormat="true" applyBorder="true" applyAlignment="true">
      <alignment horizontal="center" vertical="center" wrapText="true"/>
    </xf>
    <xf numFmtId="0" fontId="0" fillId="0" borderId="6" xfId="0" applyBorder="true" applyAlignment="true">
      <alignment horizontal="center"/>
    </xf>
    <xf numFmtId="179" fontId="0" fillId="0" borderId="8" xfId="0" applyNumberFormat="true" applyFont="true" applyBorder="true" applyAlignment="true">
      <alignment horizontal="center" vertical="center" wrapText="true"/>
    </xf>
    <xf numFmtId="179" fontId="0" fillId="0" borderId="9" xfId="0" applyNumberFormat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3" fillId="2" borderId="10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2" borderId="11" xfId="0" applyFont="true" applyFill="true" applyBorder="true" applyAlignment="true">
      <alignment horizontal="center" vertical="center"/>
    </xf>
    <xf numFmtId="178" fontId="0" fillId="3" borderId="2" xfId="0" applyNumberFormat="true" applyFont="true" applyFill="true" applyBorder="true" applyAlignment="true">
      <alignment horizontal="center" vertical="center"/>
    </xf>
    <xf numFmtId="0" fontId="0" fillId="4" borderId="2" xfId="0" applyFont="true" applyFill="true" applyBorder="true" applyAlignment="true">
      <alignment horizontal="center" vertical="center" wrapText="true"/>
    </xf>
    <xf numFmtId="178" fontId="0" fillId="0" borderId="12" xfId="0" applyNumberFormat="true" applyBorder="true" applyAlignment="true">
      <alignment horizontal="center" vertical="center" wrapText="true"/>
    </xf>
    <xf numFmtId="178" fontId="0" fillId="3" borderId="6" xfId="0" applyNumberFormat="true" applyFont="true" applyFill="true" applyBorder="true" applyAlignment="true">
      <alignment horizontal="center" vertical="center"/>
    </xf>
    <xf numFmtId="0" fontId="0" fillId="4" borderId="6" xfId="0" applyFont="true" applyFill="true" applyBorder="true" applyAlignment="true">
      <alignment horizontal="center" vertical="center" wrapText="true"/>
    </xf>
    <xf numFmtId="178" fontId="0" fillId="0" borderId="0" xfId="28" applyNumberFormat="true" applyFont="true" applyFill="true" applyBorder="true" applyAlignment="true">
      <alignment horizontal="center" vertical="center" wrapText="true"/>
    </xf>
    <xf numFmtId="178" fontId="0" fillId="0" borderId="0" xfId="0" applyNumberFormat="true" applyBorder="true" applyAlignment="true">
      <alignment horizontal="center" vertical="center" wrapText="true"/>
    </xf>
    <xf numFmtId="0" fontId="0" fillId="4" borderId="6" xfId="0" applyFill="true" applyBorder="true" applyAlignment="true">
      <alignment horizontal="center" vertical="center" wrapText="true"/>
    </xf>
    <xf numFmtId="178" fontId="0" fillId="0" borderId="13" xfId="0" applyNumberFormat="true" applyFont="true" applyBorder="true" applyAlignment="true">
      <alignment horizontal="center" vertical="center" wrapText="true"/>
    </xf>
    <xf numFmtId="178" fontId="0" fillId="0" borderId="13" xfId="0" applyNumberFormat="true" applyBorder="true" applyAlignment="true">
      <alignment horizontal="center" vertical="center" wrapText="true"/>
    </xf>
    <xf numFmtId="0" fontId="4" fillId="2" borderId="10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6" xfId="0" applyNumberFormat="true" applyFont="true" applyBorder="true" applyAlignment="true">
      <alignment horizontal="center" vertical="center" wrapText="true"/>
    </xf>
    <xf numFmtId="0" fontId="0" fillId="0" borderId="0" xfId="0" applyNumberFormat="true" applyFill="true" applyBorder="true" applyAlignment="true">
      <alignment horizontal="center" vertical="center" wrapText="true"/>
    </xf>
    <xf numFmtId="0" fontId="0" fillId="0" borderId="13" xfId="0" applyNumberFormat="true" applyFont="true" applyBorder="true" applyAlignment="true">
      <alignment horizontal="center" vertical="center" wrapText="true"/>
    </xf>
    <xf numFmtId="0" fontId="0" fillId="0" borderId="5" xfId="0" applyNumberFormat="true" applyFont="true" applyBorder="true" applyAlignment="true">
      <alignment horizontal="center" vertical="center" wrapText="true"/>
    </xf>
    <xf numFmtId="0" fontId="0" fillId="0" borderId="8" xfId="0" applyNumberFormat="true" applyFont="true" applyBorder="true" applyAlignment="true">
      <alignment horizontal="center" vertical="center" wrapText="true"/>
    </xf>
    <xf numFmtId="177" fontId="0" fillId="0" borderId="5" xfId="0" applyNumberFormat="true" applyFont="true" applyBorder="true" applyAlignment="true">
      <alignment horizontal="center" vertical="center" wrapText="true"/>
    </xf>
    <xf numFmtId="177" fontId="0" fillId="0" borderId="5" xfId="0" applyNumberFormat="true" applyBorder="true" applyAlignment="true">
      <alignment horizontal="center" vertical="center" wrapText="true"/>
    </xf>
    <xf numFmtId="177" fontId="0" fillId="0" borderId="0" xfId="0" applyNumberFormat="true" applyFill="true" applyBorder="true" applyAlignment="true">
      <alignment horizontal="center" vertical="center" wrapText="true"/>
    </xf>
    <xf numFmtId="177" fontId="0" fillId="0" borderId="0" xfId="0" applyNumberFormat="true" applyBorder="true" applyAlignment="true">
      <alignment horizontal="center" vertical="center" wrapText="true"/>
    </xf>
    <xf numFmtId="177" fontId="0" fillId="0" borderId="13" xfId="0" applyNumberFormat="true" applyFont="true" applyBorder="true" applyAlignment="true">
      <alignment horizontal="center" vertical="center" wrapText="true"/>
    </xf>
    <xf numFmtId="177" fontId="0" fillId="0" borderId="8" xfId="0" applyNumberForma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3" fillId="5" borderId="8" xfId="0" applyFont="true" applyFill="true" applyBorder="true" applyAlignment="true">
      <alignment horizontal="center" vertical="center" wrapText="true"/>
    </xf>
    <xf numFmtId="0" fontId="3" fillId="5" borderId="14" xfId="0" applyFont="true" applyFill="true" applyBorder="true" applyAlignment="true">
      <alignment horizontal="center" vertical="center" wrapText="true"/>
    </xf>
    <xf numFmtId="0" fontId="3" fillId="5" borderId="5" xfId="0" applyFont="true" applyFill="true" applyBorder="true" applyAlignment="true">
      <alignment horizontal="center" vertical="center" wrapText="true"/>
    </xf>
    <xf numFmtId="0" fontId="3" fillId="5" borderId="15" xfId="0" applyFont="true" applyFill="true" applyBorder="true" applyAlignment="true">
      <alignment horizontal="center" vertical="center" wrapText="true"/>
    </xf>
    <xf numFmtId="0" fontId="4" fillId="5" borderId="14" xfId="0" applyFont="true" applyFill="true" applyBorder="true" applyAlignment="true">
      <alignment horizontal="center" vertical="center" wrapText="true"/>
    </xf>
    <xf numFmtId="0" fontId="0" fillId="0" borderId="16" xfId="0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 wrapText="true"/>
    </xf>
    <xf numFmtId="0" fontId="0" fillId="0" borderId="16" xfId="0" applyNumberFormat="true" applyFont="true" applyBorder="true" applyAlignment="true">
      <alignment horizontal="center" vertical="center" wrapText="true"/>
    </xf>
    <xf numFmtId="0" fontId="0" fillId="4" borderId="2" xfId="0" applyFill="true" applyBorder="true" applyAlignment="true">
      <alignment horizontal="center" vertical="center" wrapText="true"/>
    </xf>
    <xf numFmtId="0" fontId="0" fillId="0" borderId="16" xfId="0" applyFont="true" applyBorder="true" applyAlignment="true">
      <alignment horizontal="center" vertical="center"/>
    </xf>
    <xf numFmtId="0" fontId="0" fillId="0" borderId="2" xfId="0" applyNumberFormat="true" applyFont="true" applyBorder="true" applyAlignment="true">
      <alignment horizontal="center" vertical="center" wrapText="true"/>
    </xf>
    <xf numFmtId="176" fontId="0" fillId="0" borderId="2" xfId="0" applyNumberFormat="true" applyFont="true" applyBorder="true" applyAlignment="true">
      <alignment horizontal="center" vertical="center" wrapText="true"/>
    </xf>
    <xf numFmtId="178" fontId="0" fillId="4" borderId="2" xfId="0" applyNumberFormat="true" applyFont="true" applyFill="true" applyBorder="true" applyAlignment="true">
      <alignment horizontal="center" vertical="center" wrapText="true"/>
    </xf>
    <xf numFmtId="0" fontId="4" fillId="5" borderId="17" xfId="0" applyFont="true" applyFill="true" applyBorder="true" applyAlignment="true">
      <alignment horizontal="center" vertical="center" wrapText="true"/>
    </xf>
    <xf numFmtId="0" fontId="8" fillId="5" borderId="2" xfId="0" applyFont="true" applyFill="true" applyBorder="true" applyAlignment="true">
      <alignment horizontal="center" vertical="center" wrapText="true"/>
    </xf>
    <xf numFmtId="0" fontId="3" fillId="5" borderId="18" xfId="0" applyFont="true" applyFill="true" applyBorder="true" applyAlignment="true">
      <alignment horizontal="center" vertical="center" wrapText="true"/>
    </xf>
    <xf numFmtId="0" fontId="3" fillId="5" borderId="19" xfId="0" applyFont="true" applyFill="true" applyBorder="true" applyAlignment="true">
      <alignment horizontal="center" vertical="center" wrapText="true"/>
    </xf>
    <xf numFmtId="0" fontId="4" fillId="5" borderId="19" xfId="0" applyFont="true" applyFill="true" applyBorder="true" applyAlignment="true">
      <alignment horizontal="center" vertical="center" wrapText="true"/>
    </xf>
    <xf numFmtId="0" fontId="4" fillId="5" borderId="2" xfId="0" applyFont="true" applyFill="true" applyBorder="true" applyAlignment="true">
      <alignment horizontal="center" vertical="center" wrapText="true"/>
    </xf>
    <xf numFmtId="0" fontId="4" fillId="5" borderId="13" xfId="0" applyFont="true" applyFill="true" applyBorder="true" applyAlignment="true">
      <alignment horizontal="center" vertical="center" wrapText="true"/>
    </xf>
    <xf numFmtId="0" fontId="4" fillId="5" borderId="5" xfId="0" applyFont="true" applyFill="true" applyBorder="true" applyAlignment="true">
      <alignment horizontal="center" vertical="center" wrapText="true"/>
    </xf>
    <xf numFmtId="178" fontId="0" fillId="0" borderId="7" xfId="0" applyNumberFormat="true" applyBorder="true" applyAlignment="true">
      <alignment horizontal="center" vertical="center" wrapText="true"/>
    </xf>
    <xf numFmtId="0" fontId="0" fillId="0" borderId="5" xfId="0" applyNumberFormat="true" applyBorder="true" applyAlignment="true">
      <alignment horizontal="center" vertical="center" wrapText="true"/>
    </xf>
    <xf numFmtId="0" fontId="0" fillId="4" borderId="10" xfId="0" applyFill="true" applyBorder="true" applyAlignment="true">
      <alignment horizontal="center" vertical="center" wrapText="true"/>
    </xf>
    <xf numFmtId="1" fontId="0" fillId="0" borderId="2" xfId="0" applyNumberFormat="true" applyFont="true" applyBorder="true" applyAlignment="true">
      <alignment horizontal="center" vertical="center" wrapText="true"/>
    </xf>
    <xf numFmtId="178" fontId="0" fillId="4" borderId="10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3" fillId="5" borderId="9" xfId="0" applyFont="true" applyFill="true" applyBorder="true" applyAlignment="true">
      <alignment horizontal="center" vertical="center" wrapText="true"/>
    </xf>
    <xf numFmtId="0" fontId="4" fillId="5" borderId="9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4" fillId="5" borderId="20" xfId="0" applyFont="true" applyFill="true" applyBorder="true" applyAlignment="true">
      <alignment horizontal="center" vertical="center" wrapText="true"/>
    </xf>
    <xf numFmtId="0" fontId="0" fillId="0" borderId="20" xfId="0" applyNumberFormat="true" applyFont="true" applyBorder="true" applyAlignment="true">
      <alignment horizontal="center" vertical="center" wrapText="true"/>
    </xf>
    <xf numFmtId="0" fontId="7" fillId="0" borderId="10" xfId="0" applyFont="true" applyBorder="true" applyAlignment="true">
      <alignment horizontal="center" vertical="center"/>
    </xf>
    <xf numFmtId="0" fontId="4" fillId="5" borderId="18" xfId="0" applyFont="true" applyFill="true" applyBorder="true" applyAlignment="true">
      <alignment horizontal="center" vertical="center" wrapText="true"/>
    </xf>
    <xf numFmtId="0" fontId="3" fillId="5" borderId="12" xfId="0" applyFont="true" applyFill="true" applyBorder="true" applyAlignment="true">
      <alignment horizontal="center" vertical="center" wrapText="true"/>
    </xf>
    <xf numFmtId="177" fontId="0" fillId="0" borderId="2" xfId="0" applyNumberFormat="true" applyFont="true" applyBorder="true" applyAlignment="true">
      <alignment horizontal="center" vertical="center" wrapText="true"/>
    </xf>
  </cellXfs>
  <cellStyles count="75">
    <cellStyle name="常规" xfId="0" builtinId="0"/>
    <cellStyle name="着色 6" xfId="1"/>
    <cellStyle name="着色 3" xfId="2"/>
    <cellStyle name="40% - 着色 2" xfId="3"/>
    <cellStyle name="40% - 着色 1" xfId="4"/>
    <cellStyle name="20% - 着色 6" xfId="5"/>
    <cellStyle name="着色 2" xfId="6"/>
    <cellStyle name="20% - 着色 3" xfId="7"/>
    <cellStyle name="20% - 着色 2" xfId="8"/>
    <cellStyle name="20% - 着色 1" xfId="9"/>
    <cellStyle name="60% - 着色 1" xfId="10"/>
    <cellStyle name="40% - 着色 5" xfId="11"/>
    <cellStyle name="20% - 着色 5" xfId="12"/>
    <cellStyle name="着色 1" xfId="13"/>
    <cellStyle name="40% - 着色 3" xfId="14"/>
    <cellStyle name="60% - 着色 2" xfId="15"/>
    <cellStyle name="40% - 强调文字颜色 6" xfId="16" builtinId="51"/>
    <cellStyle name="20% - 强调文字颜色 6" xfId="17" builtinId="50"/>
    <cellStyle name="强调文字颜色 6" xfId="18" builtinId="49"/>
    <cellStyle name="40% - 强调文字颜色 5" xfId="19" builtinId="47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解释性文本" xfId="24" builtinId="53"/>
    <cellStyle name="着色 4" xfId="25"/>
    <cellStyle name="汇总" xfId="26" builtinId="25"/>
    <cellStyle name="40% - 着色 4" xfId="27"/>
    <cellStyle name="百分比" xfId="28" builtinId="5"/>
    <cellStyle name="20% - 着色 4" xfId="29"/>
    <cellStyle name="千位分隔" xfId="30" builtinId="3"/>
    <cellStyle name="标题 2" xfId="31" builtinId="17"/>
    <cellStyle name="货币[0]" xfId="32" builtinId="7"/>
    <cellStyle name="60% - 着色 6" xfId="33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20% - 强调文字颜色 4" xfId="42" builtinId="42"/>
    <cellStyle name="计算" xfId="43" builtinId="22"/>
    <cellStyle name="着色 5" xfId="44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输出" xfId="51" builtinId="21"/>
    <cellStyle name="检查单元格" xfId="52" builtinId="23"/>
    <cellStyle name="链接单元格" xfId="53" builtinId="24"/>
    <cellStyle name="60% - 着色 3" xfId="54"/>
    <cellStyle name="60% - 强调文字颜色 1" xfId="55" builtinId="32"/>
    <cellStyle name="常规 3" xfId="56"/>
    <cellStyle name="60% - 着色 5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40% - 着色 6" xfId="65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着色 4" xfId="71"/>
    <cellStyle name="60% - 强调文字颜色 2" xfId="72" builtinId="36"/>
    <cellStyle name="40% - 强调文字颜色 2" xfId="73" builtinId="35"/>
    <cellStyle name="强调文字颜色 3" xfId="74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autoPageBreaks="0"/>
  </sheetPr>
  <dimension ref="A1:S7"/>
  <sheetViews>
    <sheetView view="pageBreakPreview" zoomScaleNormal="100" zoomScaleSheetLayoutView="100" workbookViewId="0">
      <pane xSplit="2" ySplit="3" topLeftCell="C4" activePane="bottomRight" state="frozen"/>
      <selection/>
      <selection pane="topRight"/>
      <selection pane="bottomLeft"/>
      <selection pane="bottomRight" activeCell="A1" sqref="A1:S1"/>
    </sheetView>
  </sheetViews>
  <sheetFormatPr defaultColWidth="21.1428571428571" defaultRowHeight="13.5" outlineLevelRow="6"/>
  <cols>
    <col min="1" max="1" width="10.5714285714286" style="1" customWidth="true"/>
    <col min="2" max="2" width="10.5714285714286" style="2" customWidth="true"/>
    <col min="3" max="15" width="10.5714285714286" customWidth="true"/>
    <col min="16" max="16" width="17.2857142857143" customWidth="true"/>
    <col min="17" max="17" width="10.5714285714286" customWidth="true"/>
    <col min="18" max="18" width="15.5714285714286" customWidth="true"/>
    <col min="19" max="19" width="10.5714285714286" customWidth="true"/>
  </cols>
  <sheetData>
    <row r="1" ht="32.25" customHeight="true" spans="1:19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85"/>
    </row>
    <row r="2" ht="24.75" customHeight="true" spans="1:19">
      <c r="A2" s="53" t="s">
        <v>1</v>
      </c>
      <c r="B2" s="53" t="s">
        <v>2</v>
      </c>
      <c r="C2" s="54" t="s">
        <v>3</v>
      </c>
      <c r="D2" s="54" t="s">
        <v>4</v>
      </c>
      <c r="E2" s="66" t="s">
        <v>5</v>
      </c>
      <c r="F2" s="67" t="s">
        <v>6</v>
      </c>
      <c r="G2" s="68" t="s">
        <v>7</v>
      </c>
      <c r="H2" s="69" t="s">
        <v>8</v>
      </c>
      <c r="I2" s="80"/>
      <c r="J2" s="81"/>
      <c r="K2" s="81"/>
      <c r="L2" s="81"/>
      <c r="M2" s="81"/>
      <c r="N2" s="81"/>
      <c r="O2" s="81"/>
      <c r="P2" s="81"/>
      <c r="Q2" s="81"/>
      <c r="R2" s="81"/>
      <c r="S2" s="86"/>
    </row>
    <row r="3" ht="30" customHeight="true" spans="1:19">
      <c r="A3" s="55"/>
      <c r="B3" s="56"/>
      <c r="C3" s="57"/>
      <c r="D3" s="57"/>
      <c r="E3" s="70"/>
      <c r="F3" s="71"/>
      <c r="G3" s="72"/>
      <c r="H3" s="73" t="s">
        <v>9</v>
      </c>
      <c r="I3" s="55" t="s">
        <v>10</v>
      </c>
      <c r="J3" s="73" t="s">
        <v>11</v>
      </c>
      <c r="K3" s="55" t="s">
        <v>10</v>
      </c>
      <c r="L3" s="73" t="s">
        <v>12</v>
      </c>
      <c r="M3" s="55" t="s">
        <v>10</v>
      </c>
      <c r="N3" s="73" t="s">
        <v>13</v>
      </c>
      <c r="O3" s="55" t="s">
        <v>10</v>
      </c>
      <c r="P3" s="83" t="s">
        <v>14</v>
      </c>
      <c r="Q3" s="87" t="s">
        <v>10</v>
      </c>
      <c r="R3" s="73" t="s">
        <v>15</v>
      </c>
      <c r="S3" s="55" t="s">
        <v>10</v>
      </c>
    </row>
    <row r="4" ht="24.95" customHeight="true" spans="1:19">
      <c r="A4" s="58">
        <v>16</v>
      </c>
      <c r="B4" s="59" t="s">
        <v>16</v>
      </c>
      <c r="C4" s="60">
        <v>2.12</v>
      </c>
      <c r="D4" s="61">
        <f>RANK(C4,C$4:C$4,1)</f>
        <v>1</v>
      </c>
      <c r="E4" s="74">
        <v>1</v>
      </c>
      <c r="F4" s="75">
        <v>0</v>
      </c>
      <c r="G4" s="76">
        <f>RANK(E4,E$4:E$4,0)</f>
        <v>1</v>
      </c>
      <c r="H4" s="42">
        <v>13</v>
      </c>
      <c r="I4" s="61">
        <f>RANK(H4,H$4:H$4,1)</f>
        <v>1</v>
      </c>
      <c r="J4" s="42">
        <v>15</v>
      </c>
      <c r="K4" s="61">
        <f>RANK(J4,J$4:J$4,1)</f>
        <v>1</v>
      </c>
      <c r="L4" s="42">
        <v>24</v>
      </c>
      <c r="M4" s="61">
        <f>RANK(L4,L$4:L$4,1)</f>
        <v>1</v>
      </c>
      <c r="N4" s="42">
        <v>11</v>
      </c>
      <c r="O4" s="61">
        <f>RANK(N4,N$4:N$4,1)</f>
        <v>1</v>
      </c>
      <c r="P4" s="84">
        <v>94</v>
      </c>
      <c r="Q4" s="76">
        <f>RANK(P4,P$4:P$4,1)</f>
        <v>1</v>
      </c>
      <c r="R4" s="42">
        <v>1.1</v>
      </c>
      <c r="S4" s="61">
        <f>RANK(R4,R$4:R$4,1)</f>
        <v>1</v>
      </c>
    </row>
    <row r="5" ht="24.95" hidden="true" customHeight="true" spans="1:19">
      <c r="A5" s="62"/>
      <c r="B5" s="11"/>
      <c r="C5" s="63">
        <v>2.32</v>
      </c>
      <c r="D5" s="61"/>
      <c r="E5" s="74">
        <v>0.964285714285714</v>
      </c>
      <c r="F5" s="75">
        <v>0</v>
      </c>
      <c r="G5" s="76"/>
      <c r="H5" s="77">
        <v>8</v>
      </c>
      <c r="I5" s="61"/>
      <c r="J5" s="79"/>
      <c r="K5" s="61"/>
      <c r="L5" s="79"/>
      <c r="M5" s="61"/>
      <c r="N5" s="79"/>
      <c r="O5" s="61"/>
      <c r="P5" s="79"/>
      <c r="Q5" s="76"/>
      <c r="R5" s="88"/>
      <c r="S5" s="61"/>
    </row>
    <row r="6" ht="24.95" customHeight="true" spans="1:19">
      <c r="A6" s="62"/>
      <c r="B6" s="11" t="s">
        <v>17</v>
      </c>
      <c r="C6" s="64">
        <v>2.32</v>
      </c>
      <c r="D6" s="65" t="s">
        <v>18</v>
      </c>
      <c r="E6" s="74">
        <v>1</v>
      </c>
      <c r="F6" s="36">
        <v>0</v>
      </c>
      <c r="G6" s="78" t="s">
        <v>18</v>
      </c>
      <c r="H6" s="79">
        <v>6</v>
      </c>
      <c r="I6" s="65" t="s">
        <v>18</v>
      </c>
      <c r="J6" s="79">
        <v>15</v>
      </c>
      <c r="K6" s="65" t="s">
        <v>18</v>
      </c>
      <c r="L6" s="82">
        <v>31</v>
      </c>
      <c r="M6" s="65" t="s">
        <v>18</v>
      </c>
      <c r="N6" s="79">
        <v>19</v>
      </c>
      <c r="O6" s="65" t="s">
        <v>18</v>
      </c>
      <c r="P6" s="79">
        <v>102</v>
      </c>
      <c r="Q6" s="78" t="s">
        <v>18</v>
      </c>
      <c r="R6" s="88">
        <v>0.9</v>
      </c>
      <c r="S6" s="65" t="s">
        <v>18</v>
      </c>
    </row>
    <row r="7" ht="51.75" customHeight="true" spans="1:19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</sheetData>
  <autoFilter ref="A3:S7">
    <sortState ref="A3:S7">
      <sortCondition ref="A3"/>
    </sortState>
    <extLst/>
  </autoFilter>
  <mergeCells count="10">
    <mergeCell ref="A1:S1"/>
    <mergeCell ref="H2:S2"/>
    <mergeCell ref="A7:S7"/>
    <mergeCell ref="A2:A3"/>
    <mergeCell ref="B2:B3"/>
    <mergeCell ref="C2:C3"/>
    <mergeCell ref="D2:D3"/>
    <mergeCell ref="E2:E3"/>
    <mergeCell ref="F2:F3"/>
    <mergeCell ref="G2:G3"/>
  </mergeCells>
  <printOptions horizontalCentered="true" verticalCentered="true"/>
  <pageMargins left="0.393700787401575" right="0.393700787401575" top="0.393700787401575" bottom="0.393700787401575" header="0.511811023622047" footer="0.511811023622047"/>
  <pageSetup paperSize="9" scale="52" fitToWidth="0" fitToHeight="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7"/>
  <sheetViews>
    <sheetView tabSelected="1" workbookViewId="0">
      <pane xSplit="2" ySplit="3" topLeftCell="D4" activePane="bottomRight" state="frozenSplit"/>
      <selection/>
      <selection pane="topRight"/>
      <selection pane="bottomLeft"/>
      <selection pane="bottomRight" activeCell="X12" sqref="X12"/>
    </sheetView>
  </sheetViews>
  <sheetFormatPr defaultColWidth="9" defaultRowHeight="13.5" outlineLevelRow="6"/>
  <cols>
    <col min="1" max="1" width="7.14285714285714" style="2" customWidth="true"/>
    <col min="2" max="2" width="10.1428571428571" customWidth="true"/>
    <col min="3" max="5" width="7.57142857142857" customWidth="true"/>
    <col min="6" max="6" width="9.14285714285714" customWidth="true"/>
    <col min="7" max="9" width="7.57142857142857" customWidth="true"/>
    <col min="10" max="10" width="9.14285714285714" customWidth="true"/>
    <col min="11" max="13" width="7.57142857142857" customWidth="true"/>
    <col min="14" max="14" width="9.14285714285714" customWidth="true"/>
    <col min="15" max="17" width="7.57142857142857" customWidth="true"/>
    <col min="18" max="18" width="9.14285714285714" customWidth="true"/>
    <col min="19" max="19" width="7.42857142857143" customWidth="true"/>
    <col min="20" max="21" width="7.57142857142857" customWidth="true"/>
    <col min="22" max="22" width="9.14285714285714" customWidth="true"/>
    <col min="23" max="29" width="7.57142857142857" customWidth="true"/>
    <col min="30" max="30" width="9.14285714285714" customWidth="true"/>
    <col min="31" max="33" width="7.57142857142857" customWidth="true"/>
    <col min="34" max="34" width="9.14285714285714" customWidth="true"/>
  </cols>
  <sheetData>
    <row r="1" ht="50.1" customHeight="true" spans="1:33">
      <c r="A1" s="3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true" ht="39.95" customHeight="true" spans="1:34">
      <c r="A2" s="5" t="s">
        <v>1</v>
      </c>
      <c r="B2" s="5" t="s">
        <v>2</v>
      </c>
      <c r="C2" s="6" t="s">
        <v>3</v>
      </c>
      <c r="D2" s="7"/>
      <c r="E2" s="7"/>
      <c r="F2" s="21"/>
      <c r="G2" s="22" t="s">
        <v>5</v>
      </c>
      <c r="H2" s="23"/>
      <c r="I2" s="23"/>
      <c r="J2" s="35"/>
      <c r="K2" s="22" t="s">
        <v>9</v>
      </c>
      <c r="L2" s="23"/>
      <c r="M2" s="23"/>
      <c r="N2" s="35"/>
      <c r="O2" s="22" t="s">
        <v>11</v>
      </c>
      <c r="P2" s="23"/>
      <c r="Q2" s="23"/>
      <c r="R2" s="35"/>
      <c r="S2" s="22" t="s">
        <v>12</v>
      </c>
      <c r="T2" s="23"/>
      <c r="U2" s="23"/>
      <c r="V2" s="35"/>
      <c r="W2" s="22" t="s">
        <v>13</v>
      </c>
      <c r="X2" s="23"/>
      <c r="Y2" s="23"/>
      <c r="Z2" s="35"/>
      <c r="AA2" s="22" t="s">
        <v>21</v>
      </c>
      <c r="AB2" s="23"/>
      <c r="AC2" s="23"/>
      <c r="AD2" s="35"/>
      <c r="AE2" s="22" t="s">
        <v>22</v>
      </c>
      <c r="AF2" s="23"/>
      <c r="AG2" s="23"/>
      <c r="AH2" s="35"/>
    </row>
    <row r="3" s="1" customFormat="true" ht="39.95" customHeight="true" spans="1:34">
      <c r="A3" s="8"/>
      <c r="B3" s="8"/>
      <c r="C3" s="9" t="s">
        <v>23</v>
      </c>
      <c r="D3" s="9" t="s">
        <v>24</v>
      </c>
      <c r="E3" s="24" t="s">
        <v>25</v>
      </c>
      <c r="F3" s="24" t="s">
        <v>26</v>
      </c>
      <c r="G3" s="9" t="s">
        <v>23</v>
      </c>
      <c r="H3" s="9" t="s">
        <v>24</v>
      </c>
      <c r="I3" s="24" t="s">
        <v>25</v>
      </c>
      <c r="J3" s="24" t="s">
        <v>26</v>
      </c>
      <c r="K3" s="9" t="s">
        <v>23</v>
      </c>
      <c r="L3" s="9" t="s">
        <v>24</v>
      </c>
      <c r="M3" s="24" t="s">
        <v>25</v>
      </c>
      <c r="N3" s="24" t="s">
        <v>26</v>
      </c>
      <c r="O3" s="9" t="s">
        <v>23</v>
      </c>
      <c r="P3" s="9" t="s">
        <v>24</v>
      </c>
      <c r="Q3" s="24" t="s">
        <v>25</v>
      </c>
      <c r="R3" s="24" t="s">
        <v>26</v>
      </c>
      <c r="S3" s="9" t="s">
        <v>23</v>
      </c>
      <c r="T3" s="9" t="s">
        <v>24</v>
      </c>
      <c r="U3" s="24" t="s">
        <v>25</v>
      </c>
      <c r="V3" s="24" t="s">
        <v>26</v>
      </c>
      <c r="W3" s="9" t="s">
        <v>23</v>
      </c>
      <c r="X3" s="9" t="s">
        <v>24</v>
      </c>
      <c r="Y3" s="24" t="s">
        <v>25</v>
      </c>
      <c r="Z3" s="24" t="s">
        <v>26</v>
      </c>
      <c r="AA3" s="9" t="s">
        <v>23</v>
      </c>
      <c r="AB3" s="9" t="s">
        <v>24</v>
      </c>
      <c r="AC3" s="24" t="s">
        <v>25</v>
      </c>
      <c r="AD3" s="24" t="s">
        <v>26</v>
      </c>
      <c r="AE3" s="9" t="s">
        <v>23</v>
      </c>
      <c r="AF3" s="9" t="s">
        <v>24</v>
      </c>
      <c r="AG3" s="24" t="s">
        <v>25</v>
      </c>
      <c r="AH3" s="50" t="s">
        <v>26</v>
      </c>
    </row>
    <row r="4" ht="30" customHeight="true" spans="1:34">
      <c r="A4" s="10">
        <v>16</v>
      </c>
      <c r="B4" s="11" t="str">
        <f>大表!B4</f>
        <v>清溪 </v>
      </c>
      <c r="C4" s="12">
        <v>2.92</v>
      </c>
      <c r="D4" s="13">
        <v>2.12</v>
      </c>
      <c r="E4" s="25">
        <f>(D4-C4)/C4</f>
        <v>-0.273972602739726</v>
      </c>
      <c r="F4" s="26">
        <f>RANK(E4,E$4:E$4,1)</f>
        <v>1</v>
      </c>
      <c r="G4" s="27">
        <v>1</v>
      </c>
      <c r="H4" s="27">
        <f>大表!E4</f>
        <v>1</v>
      </c>
      <c r="I4" s="25">
        <f>H4-G4</f>
        <v>0</v>
      </c>
      <c r="J4" s="26">
        <f>RANK(I4,I$4:I$4,0)</f>
        <v>1</v>
      </c>
      <c r="K4" s="36">
        <v>8</v>
      </c>
      <c r="L4" s="36">
        <f>大表!H4</f>
        <v>13</v>
      </c>
      <c r="M4" s="25">
        <f>(L4-K4)/K4</f>
        <v>0.625</v>
      </c>
      <c r="N4" s="26">
        <f>RANK(M4,M$4:M$4,1)</f>
        <v>1</v>
      </c>
      <c r="O4" s="39">
        <v>16</v>
      </c>
      <c r="P4" s="36">
        <f>大表!J4</f>
        <v>15</v>
      </c>
      <c r="Q4" s="25">
        <f>(P4-O4)/O4</f>
        <v>-0.0625</v>
      </c>
      <c r="R4" s="26">
        <f>RANK(Q4,Q$4:Q$4,1)</f>
        <v>1</v>
      </c>
      <c r="S4" s="42">
        <v>40</v>
      </c>
      <c r="T4" s="36">
        <f>大表!L4</f>
        <v>24</v>
      </c>
      <c r="U4" s="25">
        <f>(T4-S4)/S4</f>
        <v>-0.4</v>
      </c>
      <c r="V4" s="26">
        <f>RANK(U4,U$4:U$4,1)</f>
        <v>1</v>
      </c>
      <c r="W4" s="39">
        <v>22</v>
      </c>
      <c r="X4" s="36">
        <f>大表!N4</f>
        <v>11</v>
      </c>
      <c r="Y4" s="25">
        <f>(X4-W4)/W4</f>
        <v>-0.5</v>
      </c>
      <c r="Z4" s="26">
        <f>RANK(Y4,Y$4:Y$4,1)</f>
        <v>1</v>
      </c>
      <c r="AA4" s="42">
        <v>142</v>
      </c>
      <c r="AB4" s="36">
        <f>大表!P4</f>
        <v>94</v>
      </c>
      <c r="AC4" s="25">
        <f>(AB4-AA4)/AA4</f>
        <v>-0.338028169014085</v>
      </c>
      <c r="AD4" s="26">
        <f>RANK(AC4,AC$4:AC$4,1)</f>
        <v>1</v>
      </c>
      <c r="AE4" s="44">
        <v>1.2</v>
      </c>
      <c r="AF4" s="45">
        <f>大表!R4</f>
        <v>1.1</v>
      </c>
      <c r="AG4" s="25">
        <f>(AF4-AE4)/AE4</f>
        <v>-0.0833333333333332</v>
      </c>
      <c r="AH4" s="26">
        <f>RANK(AG4,AG$4:AG$4,1)</f>
        <v>1</v>
      </c>
    </row>
    <row r="5" ht="30" hidden="true" customHeight="true" spans="1:34">
      <c r="A5" s="14"/>
      <c r="B5" s="11"/>
      <c r="C5" s="15"/>
      <c r="D5" s="16">
        <v>2.32</v>
      </c>
      <c r="E5" s="28"/>
      <c r="F5" s="29"/>
      <c r="G5" s="30"/>
      <c r="H5" s="31"/>
      <c r="I5" s="28"/>
      <c r="J5" s="29"/>
      <c r="K5" s="37"/>
      <c r="L5" s="37"/>
      <c r="M5" s="28"/>
      <c r="N5" s="29"/>
      <c r="O5" s="40"/>
      <c r="P5" s="37"/>
      <c r="Q5" s="28"/>
      <c r="R5" s="29"/>
      <c r="S5" s="40"/>
      <c r="T5" s="37"/>
      <c r="U5" s="28"/>
      <c r="V5" s="29"/>
      <c r="W5" s="40"/>
      <c r="X5" s="37"/>
      <c r="Y5" s="28"/>
      <c r="Z5" s="29"/>
      <c r="AA5" s="40"/>
      <c r="AB5" s="37"/>
      <c r="AC5" s="28"/>
      <c r="AD5" s="29"/>
      <c r="AE5" s="46"/>
      <c r="AF5" s="47"/>
      <c r="AG5" s="28"/>
      <c r="AH5" s="29"/>
    </row>
    <row r="6" ht="30" customHeight="true" spans="1:34">
      <c r="A6" s="17"/>
      <c r="B6" s="11" t="str">
        <f>大表!B6</f>
        <v>平均</v>
      </c>
      <c r="C6" s="18">
        <v>3.34</v>
      </c>
      <c r="D6" s="19">
        <v>2.32</v>
      </c>
      <c r="E6" s="28">
        <f>(D6-C6)/C6</f>
        <v>-0.305389221556886</v>
      </c>
      <c r="F6" s="32" t="s">
        <v>18</v>
      </c>
      <c r="G6" s="33">
        <v>0.964</v>
      </c>
      <c r="H6" s="34">
        <f>大表!E6</f>
        <v>1</v>
      </c>
      <c r="I6" s="28">
        <f>H6-G6</f>
        <v>0.036</v>
      </c>
      <c r="J6" s="32" t="s">
        <v>18</v>
      </c>
      <c r="K6" s="38">
        <v>8</v>
      </c>
      <c r="L6" s="38">
        <f>大表!H6</f>
        <v>6</v>
      </c>
      <c r="M6" s="28">
        <f>(L6-K6)/K6</f>
        <v>-0.25</v>
      </c>
      <c r="N6" s="32" t="s">
        <v>18</v>
      </c>
      <c r="O6" s="41">
        <v>28</v>
      </c>
      <c r="P6" s="38">
        <f>大表!J6</f>
        <v>15</v>
      </c>
      <c r="Q6" s="28">
        <f>(P6-O6)/O6</f>
        <v>-0.464285714285714</v>
      </c>
      <c r="R6" s="32" t="s">
        <v>18</v>
      </c>
      <c r="S6" s="41">
        <v>47</v>
      </c>
      <c r="T6" s="38">
        <f>大表!L6</f>
        <v>31</v>
      </c>
      <c r="U6" s="28">
        <f>(T6-S6)/S6</f>
        <v>-0.340425531914894</v>
      </c>
      <c r="V6" s="32" t="s">
        <v>18</v>
      </c>
      <c r="W6" s="43">
        <v>26</v>
      </c>
      <c r="X6" s="38">
        <f>大表!N6</f>
        <v>19</v>
      </c>
      <c r="Y6" s="28">
        <f>(X6-W6)/W6</f>
        <v>-0.269230769230769</v>
      </c>
      <c r="Z6" s="32" t="s">
        <v>18</v>
      </c>
      <c r="AA6" s="41">
        <v>144</v>
      </c>
      <c r="AB6" s="38">
        <f>大表!P6</f>
        <v>102</v>
      </c>
      <c r="AC6" s="28">
        <f>(AB6-AA6)/AA6</f>
        <v>-0.291666666666667</v>
      </c>
      <c r="AD6" s="32" t="s">
        <v>18</v>
      </c>
      <c r="AE6" s="48">
        <v>0.8</v>
      </c>
      <c r="AF6" s="49">
        <f>大表!R6</f>
        <v>0.9</v>
      </c>
      <c r="AG6" s="28">
        <f>(AF6-AE6)/AE6</f>
        <v>0.125</v>
      </c>
      <c r="AH6" s="32" t="s">
        <v>18</v>
      </c>
    </row>
    <row r="7" ht="50.1" customHeight="true" spans="1:34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</sheetData>
  <autoFilter ref="A3:AH4">
    <sortState ref="A3:AH4">
      <sortCondition ref="A3"/>
    </sortState>
    <extLst/>
  </autoFilter>
  <mergeCells count="12">
    <mergeCell ref="A1:AG1"/>
    <mergeCell ref="C2:F2"/>
    <mergeCell ref="G2:J2"/>
    <mergeCell ref="K2:N2"/>
    <mergeCell ref="O2:R2"/>
    <mergeCell ref="S2:V2"/>
    <mergeCell ref="W2:Z2"/>
    <mergeCell ref="AA2:AD2"/>
    <mergeCell ref="AE2:AH2"/>
    <mergeCell ref="A7:AH7"/>
    <mergeCell ref="A2:A3"/>
    <mergeCell ref="B2:B3"/>
  </mergeCells>
  <printOptions horizontalCentered="true" verticalCentered="true"/>
  <pageMargins left="0.196850393700787" right="0.196850393700787" top="0.78740157480315" bottom="0.78740157480315" header="0.511811023622047" footer="0.511811023622047"/>
  <pageSetup paperSize="8"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大表</vt:lpstr>
      <vt:lpstr>同比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</dc:creator>
  <cp:lastModifiedBy>huawei</cp:lastModifiedBy>
  <dcterms:created xsi:type="dcterms:W3CDTF">2016-12-21T11:45:00Z</dcterms:created>
  <cp:lastPrinted>2021-02-07T09:35:00Z</cp:lastPrinted>
  <dcterms:modified xsi:type="dcterms:W3CDTF">2024-03-19T16:12:06Z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