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090"/>
  </bookViews>
  <sheets>
    <sheet name="Sheet1" sheetId="1" r:id="rId1"/>
    <sheet name="Sheet2" sheetId="2" r:id="rId2"/>
    <sheet name="Sheet3" sheetId="3" r:id="rId3"/>
  </sheets>
  <externalReferences>
    <externalReference r:id="rId5"/>
  </externalReferences>
  <definedNames>
    <definedName name="_xlnm._FilterDatabase" localSheetId="0" hidden="1">Sheet1!$A$5:$AC$446</definedName>
  </definedNames>
  <calcPr calcId="144525"/>
</workbook>
</file>

<file path=xl/sharedStrings.xml><?xml version="1.0" encoding="utf-8"?>
<sst xmlns="http://schemas.openxmlformats.org/spreadsheetml/2006/main" count="4727" uniqueCount="532">
  <si>
    <t>附件3</t>
  </si>
  <si>
    <t>东莞市民办学校教师从教津贴发放公示明细表（2022至2023学年）</t>
  </si>
  <si>
    <t>根据《东莞市民办学校教师从教津贴实施办法（2018年修订稿）》要求，我单位组织工作人员，对照各项发放条件的规定，对本单位发放从教津贴的教师资料、信息进行了审查。经审查，拟确定通过的教师人员名单公示如下：</t>
  </si>
  <si>
    <t>单位名称（盖章）：</t>
  </si>
  <si>
    <t>负责人(签名)：</t>
  </si>
  <si>
    <t>经办人(签名)：</t>
  </si>
  <si>
    <t>序
号</t>
  </si>
  <si>
    <t>姓名</t>
  </si>
  <si>
    <t>学校名称（全称）</t>
  </si>
  <si>
    <t>性
别</t>
  </si>
  <si>
    <t>领导职务</t>
  </si>
  <si>
    <t>任教学段</t>
  </si>
  <si>
    <t>教师资格证种类</t>
  </si>
  <si>
    <t>现单位任教开始时间</t>
  </si>
  <si>
    <t>在现单位参加社会保险时间</t>
  </si>
  <si>
    <t>任教年限（周年）</t>
  </si>
  <si>
    <t>学历</t>
  </si>
  <si>
    <t>每周
课时数</t>
  </si>
  <si>
    <t>是否完成继续教育任务</t>
  </si>
  <si>
    <t>是否无
违法违
纪</t>
  </si>
  <si>
    <t>年度
考核
是否合格及以上等次</t>
  </si>
  <si>
    <t>专业技术职称</t>
  </si>
  <si>
    <t>学校是否符合差异化扶持要求</t>
  </si>
  <si>
    <t>基础发放项目</t>
  </si>
  <si>
    <t>其他发放项目</t>
  </si>
  <si>
    <t>学年应发金额（元）</t>
  </si>
  <si>
    <t>在现单位中断年限</t>
  </si>
  <si>
    <t>备注</t>
  </si>
  <si>
    <t>在莞其他民校任教年限</t>
  </si>
  <si>
    <t xml:space="preserve">截至2022年6月在现单位任教年限
</t>
  </si>
  <si>
    <t xml:space="preserve">在莞任教年限合计
</t>
  </si>
  <si>
    <t>发放标准(元/月)</t>
  </si>
  <si>
    <t xml:space="preserve">
金额
（元）</t>
  </si>
  <si>
    <t>发放标准（元/月）</t>
  </si>
  <si>
    <t>发放
金额
（元）</t>
  </si>
  <si>
    <t>差异化扶持增发标准</t>
  </si>
  <si>
    <t>职称增发标准</t>
  </si>
  <si>
    <t>学历学位增发标准</t>
  </si>
  <si>
    <t>小计</t>
  </si>
  <si>
    <t xml:space="preserve">     学         校           小              计</t>
  </si>
  <si>
    <t>发放人数</t>
  </si>
  <si>
    <t>发放总数</t>
  </si>
  <si>
    <t>关晓淇</t>
  </si>
  <si>
    <t>东莞市石排云岗学校</t>
  </si>
  <si>
    <t>女</t>
  </si>
  <si>
    <t>小学</t>
  </si>
  <si>
    <t>初中</t>
  </si>
  <si>
    <t>本科</t>
  </si>
  <si>
    <t>是</t>
  </si>
  <si>
    <t>否</t>
  </si>
  <si>
    <t>新增</t>
  </si>
  <si>
    <t>李世飞</t>
  </si>
  <si>
    <t>男</t>
  </si>
  <si>
    <t>小学一级</t>
  </si>
  <si>
    <t>陈思娴</t>
  </si>
  <si>
    <t>周华婷</t>
  </si>
  <si>
    <t>韦小冉</t>
  </si>
  <si>
    <t>张鹏</t>
  </si>
  <si>
    <t>刘清华</t>
  </si>
  <si>
    <t>肖红秀</t>
  </si>
  <si>
    <t>刘容铧</t>
  </si>
  <si>
    <t>梁锦嫦</t>
  </si>
  <si>
    <t>梁运兰</t>
  </si>
  <si>
    <t>王雅倩</t>
  </si>
  <si>
    <t>赖飞燕</t>
  </si>
  <si>
    <t>刘小妹</t>
  </si>
  <si>
    <t>曾秀巧</t>
  </si>
  <si>
    <t>林健健</t>
  </si>
  <si>
    <t>杨翠祝</t>
  </si>
  <si>
    <t>许加诚</t>
  </si>
  <si>
    <t>古小苑</t>
  </si>
  <si>
    <t>杜春霞</t>
  </si>
  <si>
    <t>黄爱玲</t>
  </si>
  <si>
    <t>韩明琦</t>
  </si>
  <si>
    <t>何小苏</t>
  </si>
  <si>
    <t>赵刚峰</t>
  </si>
  <si>
    <t>陈碧霞</t>
  </si>
  <si>
    <t>麦文聪</t>
  </si>
  <si>
    <t>徐建威</t>
  </si>
  <si>
    <t>高中</t>
  </si>
  <si>
    <t>甘国伟</t>
  </si>
  <si>
    <t>覃世文</t>
  </si>
  <si>
    <t>幸楚婷</t>
  </si>
  <si>
    <t>吕美莲</t>
  </si>
  <si>
    <t>张文秀</t>
  </si>
  <si>
    <t>陈丽</t>
  </si>
  <si>
    <t>殷欢暖</t>
  </si>
  <si>
    <t>刘伟民</t>
  </si>
  <si>
    <t>黄锦平</t>
  </si>
  <si>
    <t>初中一级</t>
  </si>
  <si>
    <t>陈东鸣</t>
  </si>
  <si>
    <t>莫芳菡</t>
  </si>
  <si>
    <t>张达</t>
  </si>
  <si>
    <t>叶汉华</t>
  </si>
  <si>
    <t>陈凤顺</t>
  </si>
  <si>
    <t>邓万根</t>
  </si>
  <si>
    <t>张军华</t>
  </si>
  <si>
    <t>梁龙富</t>
  </si>
  <si>
    <t>张英</t>
  </si>
  <si>
    <t>覃健</t>
  </si>
  <si>
    <t>车汉珍</t>
  </si>
  <si>
    <t>吴展鹏</t>
  </si>
  <si>
    <t>王秋红</t>
  </si>
  <si>
    <t>周振羽</t>
  </si>
  <si>
    <t>庞培</t>
  </si>
  <si>
    <t>许春燕</t>
  </si>
  <si>
    <t>副校长</t>
  </si>
  <si>
    <t>陈秀梅</t>
  </si>
  <si>
    <t>东莞市石排四海学校</t>
  </si>
  <si>
    <t/>
  </si>
  <si>
    <t>陈俊峰</t>
  </si>
  <si>
    <t>张沅</t>
  </si>
  <si>
    <t>刘君</t>
  </si>
  <si>
    <t>田雨柔</t>
  </si>
  <si>
    <t>肖永兰</t>
  </si>
  <si>
    <t>谢钦明</t>
  </si>
  <si>
    <t>陈小平</t>
  </si>
  <si>
    <t>雷健明</t>
  </si>
  <si>
    <t>林洁伟</t>
  </si>
  <si>
    <t>邓培辉</t>
  </si>
  <si>
    <t>王友兵</t>
  </si>
  <si>
    <t>林名勇</t>
  </si>
  <si>
    <t>王素坚</t>
  </si>
  <si>
    <t>彭成仿</t>
  </si>
  <si>
    <t>蒋芳芳</t>
  </si>
  <si>
    <t>李兰林</t>
  </si>
  <si>
    <t>梁文清</t>
  </si>
  <si>
    <t>张锭</t>
  </si>
  <si>
    <t>李冬萍</t>
  </si>
  <si>
    <t>艾炳兰</t>
  </si>
  <si>
    <t>潘爱红</t>
  </si>
  <si>
    <t>甘献军</t>
  </si>
  <si>
    <t>李海丽</t>
  </si>
  <si>
    <t>李昌龙</t>
  </si>
  <si>
    <t>张婷婷</t>
  </si>
  <si>
    <t>谢丽珍</t>
  </si>
  <si>
    <t>王文博</t>
  </si>
  <si>
    <t>2013年7月</t>
  </si>
  <si>
    <t>邓慧敏</t>
  </si>
  <si>
    <t>陈杏贤</t>
  </si>
  <si>
    <t>叶芳平</t>
  </si>
  <si>
    <t>韦华金</t>
  </si>
  <si>
    <t>温华铁</t>
  </si>
  <si>
    <t>校长</t>
  </si>
  <si>
    <t>陈云光</t>
  </si>
  <si>
    <t>东莞市石排东翔学校</t>
  </si>
  <si>
    <t>张玲巧</t>
  </si>
  <si>
    <t>谢峰</t>
  </si>
  <si>
    <t>毛建卫</t>
  </si>
  <si>
    <t>陆少念</t>
  </si>
  <si>
    <t>罗欢</t>
  </si>
  <si>
    <t>林康贵</t>
  </si>
  <si>
    <t>刘立锦</t>
  </si>
  <si>
    <r>
      <rPr>
        <sz val="12"/>
        <color indexed="8"/>
        <rFont val="宋体"/>
        <charset val="134"/>
      </rPr>
      <t>男</t>
    </r>
  </si>
  <si>
    <t>刘华凤</t>
  </si>
  <si>
    <t>郑少莹</t>
  </si>
  <si>
    <t>蔡秀霞</t>
  </si>
  <si>
    <r>
      <rPr>
        <sz val="10"/>
        <color rgb="FF000000"/>
        <rFont val="宋体"/>
        <charset val="134"/>
      </rPr>
      <t>彭涛</t>
    </r>
  </si>
  <si>
    <r>
      <rPr>
        <sz val="10"/>
        <color rgb="FF000000"/>
        <rFont val="宋体"/>
        <charset val="134"/>
      </rPr>
      <t>东莞市石排东翔学校</t>
    </r>
  </si>
  <si>
    <r>
      <rPr>
        <sz val="11"/>
        <color indexed="8"/>
        <rFont val="宋体"/>
        <charset val="134"/>
      </rPr>
      <t>男</t>
    </r>
  </si>
  <si>
    <t>邹文珠</t>
  </si>
  <si>
    <t>章帆</t>
  </si>
  <si>
    <t>刘珍珍</t>
  </si>
  <si>
    <t>贺雨</t>
  </si>
  <si>
    <t>赖敏欢</t>
  </si>
  <si>
    <t>李玲</t>
  </si>
  <si>
    <t>唐亮</t>
  </si>
  <si>
    <t>周敏</t>
  </si>
  <si>
    <t>张耸军</t>
  </si>
  <si>
    <t>黄义军</t>
  </si>
  <si>
    <t>黄彬</t>
  </si>
  <si>
    <t>植雪梅</t>
  </si>
  <si>
    <t>陈仪芳</t>
  </si>
  <si>
    <t>黎道余</t>
  </si>
  <si>
    <t>周雅静</t>
  </si>
  <si>
    <t>徐慧玲</t>
  </si>
  <si>
    <t>张辉</t>
  </si>
  <si>
    <t>吴计</t>
  </si>
  <si>
    <t>陈红华</t>
  </si>
  <si>
    <t>李秋怡</t>
  </si>
  <si>
    <t>东莞市石排诺培小学</t>
  </si>
  <si>
    <t>王秀萍</t>
  </si>
  <si>
    <t>许蓉</t>
  </si>
  <si>
    <t>莫肖娥</t>
  </si>
  <si>
    <t>程婷</t>
  </si>
  <si>
    <t>周楚欣</t>
  </si>
  <si>
    <t>冯家宝</t>
  </si>
  <si>
    <t>崔帮俊</t>
  </si>
  <si>
    <t>余彩霞</t>
  </si>
  <si>
    <t>王淑芬</t>
  </si>
  <si>
    <t>林婉清</t>
  </si>
  <si>
    <t>肖娜</t>
  </si>
  <si>
    <t>洪静</t>
  </si>
  <si>
    <t>陈慧敏</t>
  </si>
  <si>
    <t>邹明谋</t>
  </si>
  <si>
    <t>刘丽萍</t>
  </si>
  <si>
    <t>杨水琦</t>
  </si>
  <si>
    <t>黄海飞</t>
  </si>
  <si>
    <t>陈宛丽</t>
  </si>
  <si>
    <t>邓丽芬</t>
  </si>
  <si>
    <t>陈亚安</t>
  </si>
  <si>
    <t>赵军花</t>
  </si>
  <si>
    <t>许耀尹</t>
  </si>
  <si>
    <t>江海平</t>
  </si>
  <si>
    <t>毛文逸</t>
  </si>
  <si>
    <t>张 慧</t>
  </si>
  <si>
    <t>林国婷</t>
  </si>
  <si>
    <t>林钊</t>
  </si>
  <si>
    <t>周明芬</t>
  </si>
  <si>
    <t>刘丹丹</t>
  </si>
  <si>
    <t>伍惠伦</t>
  </si>
  <si>
    <t>方泽伟</t>
  </si>
  <si>
    <t>刘淑雯</t>
  </si>
  <si>
    <t>冯书珍</t>
  </si>
  <si>
    <t>黄佩仪</t>
  </si>
  <si>
    <t>林惠慧</t>
  </si>
  <si>
    <t>陈小卿</t>
  </si>
  <si>
    <t>舒丽丰</t>
  </si>
  <si>
    <t>邱东妮</t>
  </si>
  <si>
    <t>莫仕刚</t>
  </si>
  <si>
    <t>张凤英</t>
  </si>
  <si>
    <t>吕秋妹</t>
  </si>
  <si>
    <t>黄柳姗</t>
  </si>
  <si>
    <t>吴璇华</t>
  </si>
  <si>
    <t>邓嘉敏</t>
  </si>
  <si>
    <t>袁嘉慧</t>
  </si>
  <si>
    <t>张晓露</t>
  </si>
  <si>
    <t>袁艳明</t>
  </si>
  <si>
    <t>黄  芳</t>
  </si>
  <si>
    <t>潘瑞玲</t>
  </si>
  <si>
    <t>叶柳娇</t>
  </si>
  <si>
    <t>邓敏芝</t>
  </si>
  <si>
    <t>梁佩卿</t>
  </si>
  <si>
    <t>张山锋</t>
  </si>
  <si>
    <t>尹宝财</t>
  </si>
  <si>
    <t>周焕军</t>
  </si>
  <si>
    <t>戴雪梅</t>
  </si>
  <si>
    <t>叶宝联</t>
  </si>
  <si>
    <t>唐丽鹃</t>
  </si>
  <si>
    <t>朱 燕</t>
  </si>
  <si>
    <t>李梅娟</t>
  </si>
  <si>
    <t>李敏珊</t>
  </si>
  <si>
    <t>田柳英</t>
  </si>
  <si>
    <t>唐 丽</t>
  </si>
  <si>
    <t>张晶明</t>
  </si>
  <si>
    <t>周春花</t>
  </si>
  <si>
    <t>黄焕弟</t>
  </si>
  <si>
    <t>吴爱群</t>
  </si>
  <si>
    <t>聂洁莲</t>
  </si>
  <si>
    <t>东莞市石排铭科小学</t>
  </si>
  <si>
    <t>毛嘉瑛</t>
  </si>
  <si>
    <t>张裕</t>
  </si>
  <si>
    <t>黄小庆</t>
  </si>
  <si>
    <t>李开年</t>
  </si>
  <si>
    <t>刘义元</t>
  </si>
  <si>
    <t>东莞市石排智元小学</t>
  </si>
  <si>
    <t>陈伟欣</t>
  </si>
  <si>
    <t>陈丽萍</t>
  </si>
  <si>
    <t>张芳</t>
  </si>
  <si>
    <t>张振宁</t>
  </si>
  <si>
    <t>李益珍</t>
  </si>
  <si>
    <t>傅克炎</t>
  </si>
  <si>
    <t>石桂兰</t>
  </si>
  <si>
    <t>张巧云</t>
  </si>
  <si>
    <t>田成才</t>
  </si>
  <si>
    <t>刘英</t>
  </si>
  <si>
    <t>东莞市石排莞辉小学</t>
  </si>
  <si>
    <t>余侃</t>
  </si>
  <si>
    <t>童辉</t>
  </si>
  <si>
    <t>蒲秀花</t>
  </si>
  <si>
    <t>易发平</t>
  </si>
  <si>
    <t>陈冬元</t>
  </si>
  <si>
    <t>张碧仪</t>
  </si>
  <si>
    <t>刘定新</t>
  </si>
  <si>
    <t>东莞市石排燕岭学校</t>
  </si>
  <si>
    <t>门旋</t>
  </si>
  <si>
    <t>刘鹏</t>
  </si>
  <si>
    <t>周建锋</t>
  </si>
  <si>
    <t>史留景</t>
  </si>
  <si>
    <t>张媛媛</t>
  </si>
  <si>
    <t>李丽萍</t>
  </si>
  <si>
    <t>雷凤清</t>
  </si>
  <si>
    <t>黄火剑</t>
  </si>
  <si>
    <t>赵贵华</t>
  </si>
  <si>
    <t>赵冬梅</t>
  </si>
  <si>
    <t>韦雪莲</t>
  </si>
  <si>
    <t>牛术迎</t>
  </si>
  <si>
    <t>陈玉婷</t>
  </si>
  <si>
    <t>陈玉环</t>
  </si>
  <si>
    <t>陈妙婵</t>
  </si>
  <si>
    <t>陈爱华</t>
  </si>
  <si>
    <t>陈光寿</t>
  </si>
  <si>
    <t>王小青</t>
  </si>
  <si>
    <t>孙正霄</t>
  </si>
  <si>
    <t>刘芳</t>
  </si>
  <si>
    <t>欧晓桃</t>
  </si>
  <si>
    <t>吴晓君</t>
  </si>
  <si>
    <t>蓝小珠</t>
  </si>
  <si>
    <t>邓钧泉</t>
  </si>
  <si>
    <t>施晓婷</t>
  </si>
  <si>
    <t>房文静</t>
  </si>
  <si>
    <t>石晓晨</t>
  </si>
  <si>
    <t>贡蔓玲</t>
  </si>
  <si>
    <t>曹星</t>
  </si>
  <si>
    <t>文启镇</t>
  </si>
  <si>
    <t>岑艳梅</t>
  </si>
  <si>
    <t>刘旭东</t>
  </si>
  <si>
    <t>刘晓敏</t>
  </si>
  <si>
    <t>蔡海廷</t>
  </si>
  <si>
    <t>刘雪晶</t>
  </si>
  <si>
    <t>黄倩萍</t>
  </si>
  <si>
    <t>江穗明</t>
  </si>
  <si>
    <t>曾慧斯</t>
  </si>
  <si>
    <t>王淑珍</t>
  </si>
  <si>
    <t>朱富平</t>
  </si>
  <si>
    <t>中学</t>
  </si>
  <si>
    <t>孔雅琪</t>
  </si>
  <si>
    <t>李平华</t>
  </si>
  <si>
    <t>张小影</t>
  </si>
  <si>
    <t>李映雪</t>
  </si>
  <si>
    <t>朱燕琼</t>
  </si>
  <si>
    <t>张卓萍</t>
  </si>
  <si>
    <t>黄奕荣</t>
  </si>
  <si>
    <t>都丽</t>
  </si>
  <si>
    <t>金丽婷</t>
  </si>
  <si>
    <t>李曼</t>
  </si>
  <si>
    <t>东莞市石排安娜幼儿园</t>
  </si>
  <si>
    <t>幼儿园</t>
  </si>
  <si>
    <t>大专</t>
  </si>
  <si>
    <t>卢惠娥</t>
  </si>
  <si>
    <t>梁楚华</t>
  </si>
  <si>
    <t>谭灵巧</t>
  </si>
  <si>
    <t>赵韦韦</t>
  </si>
  <si>
    <t>翟红泉</t>
  </si>
  <si>
    <t>黄黎黎</t>
  </si>
  <si>
    <t>王玉茹</t>
  </si>
  <si>
    <t>梁诗欣</t>
  </si>
  <si>
    <t>植练花</t>
  </si>
  <si>
    <t>徐秋平</t>
  </si>
  <si>
    <t>聂玲花</t>
  </si>
  <si>
    <t>邓秀兴</t>
  </si>
  <si>
    <t>覃宏英</t>
  </si>
  <si>
    <t>署群</t>
  </si>
  <si>
    <t>陈许仪</t>
  </si>
  <si>
    <t>苏敏怡</t>
  </si>
  <si>
    <t>和晨丽</t>
  </si>
  <si>
    <t>覃晓夏</t>
  </si>
  <si>
    <t>和小英</t>
  </si>
  <si>
    <t>邓巧萍</t>
  </si>
  <si>
    <t>罗淑敏</t>
  </si>
  <si>
    <t>梁乐妹</t>
  </si>
  <si>
    <t>葛贻皇</t>
  </si>
  <si>
    <t>黄晓霞</t>
  </si>
  <si>
    <t>东莞市石排安安幼儿园</t>
  </si>
  <si>
    <t>蒋宇婕</t>
  </si>
  <si>
    <t>陈小玲</t>
  </si>
  <si>
    <t>周慧恩</t>
  </si>
  <si>
    <t>冯清</t>
  </si>
  <si>
    <t>蔡金兰</t>
  </si>
  <si>
    <t>杨棵英</t>
  </si>
  <si>
    <t>黄桂金</t>
  </si>
  <si>
    <t>曾海燕</t>
  </si>
  <si>
    <t>曾春红</t>
  </si>
  <si>
    <t>王嘉明</t>
  </si>
  <si>
    <t>徐嘉茹</t>
  </si>
  <si>
    <t>副园长</t>
  </si>
  <si>
    <t>伍秀梅</t>
  </si>
  <si>
    <t>陈金兰</t>
  </si>
  <si>
    <t>园长</t>
  </si>
  <si>
    <t>李丽清</t>
  </si>
  <si>
    <t>东莞市石排嘉明幼儿园</t>
  </si>
  <si>
    <t>何福平</t>
  </si>
  <si>
    <t>王柳梅</t>
  </si>
  <si>
    <t>幼儿园一级</t>
  </si>
  <si>
    <t>彭坪希</t>
  </si>
  <si>
    <t>张月笑</t>
  </si>
  <si>
    <t>孙梦迟</t>
  </si>
  <si>
    <t>魏木娟</t>
  </si>
  <si>
    <t>邓淑婷</t>
  </si>
  <si>
    <t>梁永怡</t>
  </si>
  <si>
    <t>王巧如</t>
  </si>
  <si>
    <t>王媛媛</t>
  </si>
  <si>
    <t>袁柳平</t>
  </si>
  <si>
    <t>杨燕玲</t>
  </si>
  <si>
    <t>刘秀绿</t>
  </si>
  <si>
    <t>梁玉兰</t>
  </si>
  <si>
    <t>王宝仪</t>
  </si>
  <si>
    <t>陈佩琪</t>
  </si>
  <si>
    <t>周赛如</t>
  </si>
  <si>
    <t>王礼佳</t>
  </si>
  <si>
    <t>蓝秀云</t>
  </si>
  <si>
    <t>王焕媚</t>
  </si>
  <si>
    <t>邓桥妹</t>
  </si>
  <si>
    <t>东莞市石排石崇幼儿园</t>
  </si>
  <si>
    <t>陈燕娜</t>
  </si>
  <si>
    <t>陈海燕</t>
  </si>
  <si>
    <t>覃丽利</t>
  </si>
  <si>
    <t>黄贵虹</t>
  </si>
  <si>
    <t>李梦</t>
  </si>
  <si>
    <t>蔡刘英</t>
  </si>
  <si>
    <t>赵田恬</t>
  </si>
  <si>
    <t>王福如</t>
  </si>
  <si>
    <t>殷玉华</t>
  </si>
  <si>
    <t>林苗</t>
  </si>
  <si>
    <t>林育芬</t>
  </si>
  <si>
    <t>叶性敏</t>
  </si>
  <si>
    <t>东莞市石排海贝儿幼儿园</t>
  </si>
  <si>
    <t>袁丽金</t>
  </si>
  <si>
    <t>冯洁萍</t>
  </si>
  <si>
    <t>杨晓芬</t>
  </si>
  <si>
    <t>刘幸婷</t>
  </si>
  <si>
    <t>房新远</t>
  </si>
  <si>
    <t>刘桂梅</t>
  </si>
  <si>
    <t>张枫怡</t>
  </si>
  <si>
    <t>李秀云</t>
  </si>
  <si>
    <t>柯洁纯</t>
  </si>
  <si>
    <t>东莞市石排康贝尔幼儿园</t>
  </si>
  <si>
    <t>温四妹</t>
  </si>
  <si>
    <t>王巧兰</t>
  </si>
  <si>
    <t>东莞市石排天星宝宝幼儿园</t>
  </si>
  <si>
    <t>李校兰</t>
  </si>
  <si>
    <t>邹绳娇</t>
  </si>
  <si>
    <t>汪丽珍</t>
  </si>
  <si>
    <t>刘敏青</t>
  </si>
  <si>
    <t>东莞市石排童心幼儿园</t>
  </si>
  <si>
    <t>邓玲</t>
  </si>
  <si>
    <t>雷慧娟</t>
  </si>
  <si>
    <t>乐美玲</t>
  </si>
  <si>
    <t>凌萍</t>
  </si>
  <si>
    <t>张清兰</t>
  </si>
  <si>
    <t xml:space="preserve">  李烨</t>
  </si>
  <si>
    <t>叶婉娇</t>
  </si>
  <si>
    <t>罗敏</t>
  </si>
  <si>
    <t>东莞市石排卓越幼儿园</t>
  </si>
  <si>
    <t>黄昌玖</t>
  </si>
  <si>
    <t>罗琼</t>
  </si>
  <si>
    <t>100</t>
  </si>
  <si>
    <t>8400</t>
  </si>
  <si>
    <t>杨双菊</t>
  </si>
  <si>
    <t>2013年10月</t>
  </si>
  <si>
    <t>陈颂梅</t>
  </si>
  <si>
    <t>杜田田</t>
  </si>
  <si>
    <t>罗西琴</t>
  </si>
  <si>
    <t>彭叶娟</t>
  </si>
  <si>
    <t>李海琴</t>
  </si>
  <si>
    <t>邹梅娟</t>
  </si>
  <si>
    <t>王燕</t>
  </si>
  <si>
    <t>何嘉英</t>
  </si>
  <si>
    <t>东莞市石排大博士幼儿园</t>
  </si>
  <si>
    <t>曾智玲</t>
  </si>
  <si>
    <t>周丹</t>
  </si>
  <si>
    <t>黎瑞侃</t>
  </si>
  <si>
    <t>吴思敏</t>
  </si>
  <si>
    <t>叶兰静</t>
  </si>
  <si>
    <t>宁莉</t>
  </si>
  <si>
    <t>邓新华</t>
  </si>
  <si>
    <t>张雪茹</t>
  </si>
  <si>
    <t>林暖章</t>
  </si>
  <si>
    <t>何秀英</t>
  </si>
  <si>
    <t>东莞市石排春天幼儿园</t>
  </si>
  <si>
    <t>王米英</t>
  </si>
  <si>
    <t>苏燕梅</t>
  </si>
  <si>
    <t>谢秀媚</t>
  </si>
  <si>
    <t>庄玉琴</t>
  </si>
  <si>
    <t>张秀珍</t>
  </si>
  <si>
    <t>李晓芳</t>
  </si>
  <si>
    <t>曾彩玉</t>
  </si>
  <si>
    <t>吴丽珠</t>
  </si>
  <si>
    <t>林小青</t>
  </si>
  <si>
    <t>陈少伟</t>
  </si>
  <si>
    <t>李茂清</t>
  </si>
  <si>
    <t>利合安</t>
  </si>
  <si>
    <t>彭雪彬</t>
  </si>
  <si>
    <t>东莞市石排德智幼儿园</t>
  </si>
  <si>
    <t>其他</t>
  </si>
  <si>
    <t>邢江蓉</t>
  </si>
  <si>
    <t>吴青青</t>
  </si>
  <si>
    <t>周爱团</t>
  </si>
  <si>
    <t>林小丽</t>
  </si>
  <si>
    <t>刘欣</t>
  </si>
  <si>
    <t>东莞市石排育康幼儿园</t>
  </si>
  <si>
    <t>黄光照</t>
  </si>
  <si>
    <t>郑文思</t>
  </si>
  <si>
    <t>林淑霞</t>
  </si>
  <si>
    <t>刘小小</t>
  </si>
  <si>
    <t>陈丽娟</t>
  </si>
  <si>
    <t>林梦婷</t>
  </si>
  <si>
    <t>东莞市石排柏思幼儿园</t>
  </si>
  <si>
    <t>温子灵</t>
  </si>
  <si>
    <t>吴香宇</t>
  </si>
  <si>
    <t>罗思燕</t>
  </si>
  <si>
    <t>张石流</t>
  </si>
  <si>
    <t>张明伟</t>
  </si>
  <si>
    <t>梁丽兰</t>
  </si>
  <si>
    <t>陈妙生</t>
  </si>
  <si>
    <t>东莞市石排福隆乐星幼儿园</t>
  </si>
  <si>
    <t>郭冬意</t>
  </si>
  <si>
    <t>文惠婷</t>
  </si>
  <si>
    <t>林慧慧</t>
  </si>
  <si>
    <t>陈作昆</t>
  </si>
  <si>
    <t>李金苑</t>
  </si>
  <si>
    <t>向庆莉</t>
  </si>
  <si>
    <t>邓伊晴</t>
  </si>
  <si>
    <t>涂琼霞</t>
  </si>
  <si>
    <t>余春兰</t>
  </si>
  <si>
    <t>冉古月</t>
  </si>
  <si>
    <t>艾 丹</t>
  </si>
  <si>
    <t>王慧仪</t>
  </si>
  <si>
    <t>曾小芳</t>
  </si>
  <si>
    <t>涂秀红</t>
  </si>
  <si>
    <t>黄玉婷</t>
  </si>
  <si>
    <t>黄小芹</t>
  </si>
  <si>
    <t>王金玲</t>
  </si>
  <si>
    <t>邓敏仪</t>
  </si>
  <si>
    <t>梁树丽</t>
  </si>
  <si>
    <t>梁晓敏</t>
  </si>
  <si>
    <t>王艳玲</t>
  </si>
  <si>
    <t>钟合扛</t>
  </si>
  <si>
    <t>黄春必</t>
  </si>
  <si>
    <t>王苑红</t>
  </si>
  <si>
    <t>李艳艳</t>
  </si>
  <si>
    <t>东莞市石排红黄蓝碧水云天幼儿园</t>
  </si>
  <si>
    <t>梁丽美</t>
  </si>
  <si>
    <t>陈芝兰</t>
  </si>
  <si>
    <t>教师</t>
  </si>
  <si>
    <t>梁运干</t>
  </si>
  <si>
    <t>东莞市石排名艺摇篮幼儿园</t>
  </si>
  <si>
    <t>邓金梅</t>
  </si>
  <si>
    <t>刘爱</t>
  </si>
  <si>
    <t>刘玲玲</t>
  </si>
  <si>
    <t>罗均治</t>
  </si>
  <si>
    <r>
      <rPr>
        <sz val="14"/>
        <rFont val="宋体"/>
        <charset val="134"/>
      </rPr>
      <t>本公示期为5天（2023年11月30日至11月4日）。公示期间，如对审查发放有异议的，可实名举报，联系方式：</t>
    </r>
    <r>
      <rPr>
        <u/>
        <sz val="14"/>
        <rFont val="宋体"/>
        <charset val="134"/>
      </rPr>
      <t xml:space="preserve"> 石排</t>
    </r>
    <r>
      <rPr>
        <sz val="14"/>
        <rFont val="宋体"/>
        <charset val="134"/>
      </rPr>
      <t xml:space="preserve"> 镇教育管理中心，邮箱：</t>
    </r>
    <r>
      <rPr>
        <u/>
        <sz val="14"/>
        <rFont val="宋体"/>
        <charset val="134"/>
      </rPr>
      <t>963335417@qq.com ，联系电话：86651845。</t>
    </r>
  </si>
</sst>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
  </numFmts>
  <fonts count="34">
    <font>
      <sz val="11"/>
      <color theme="1"/>
      <name val="宋体"/>
      <charset val="134"/>
      <scheme val="minor"/>
    </font>
    <font>
      <sz val="12"/>
      <name val="宋体"/>
      <charset val="134"/>
    </font>
    <font>
      <sz val="10"/>
      <name val="宋体"/>
      <charset val="134"/>
    </font>
    <font>
      <sz val="14"/>
      <name val="宋体"/>
      <charset val="134"/>
    </font>
    <font>
      <sz val="11"/>
      <name val="宋体"/>
      <charset val="134"/>
    </font>
    <font>
      <sz val="18"/>
      <name val="方正小标宋简体"/>
      <charset val="134"/>
    </font>
    <font>
      <sz val="12"/>
      <name val="黑体"/>
      <charset val="134"/>
    </font>
    <font>
      <sz val="12"/>
      <color theme="1"/>
      <name val="宋体"/>
      <charset val="134"/>
    </font>
    <font>
      <sz val="10"/>
      <color theme="1"/>
      <name val="宋体"/>
      <charset val="134"/>
    </font>
    <font>
      <sz val="9"/>
      <color theme="1"/>
      <name val="宋体"/>
      <charset val="134"/>
    </font>
    <font>
      <sz val="8"/>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color indexed="8"/>
      <name val="宋体"/>
      <charset val="134"/>
    </font>
    <font>
      <sz val="10"/>
      <color rgb="FF000000"/>
      <name val="宋体"/>
      <charset val="134"/>
    </font>
    <font>
      <sz val="11"/>
      <color indexed="8"/>
      <name val="宋体"/>
      <charset val="134"/>
    </font>
    <font>
      <u/>
      <sz val="14"/>
      <name val="宋体"/>
      <charset val="134"/>
    </font>
  </fonts>
  <fills count="3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2" fontId="0" fillId="0" borderId="0" applyFont="0" applyFill="0" applyBorder="0" applyAlignment="0" applyProtection="0">
      <alignment vertical="center"/>
    </xf>
    <xf numFmtId="0" fontId="11" fillId="4" borderId="0" applyNumberFormat="0" applyBorder="0" applyAlignment="0" applyProtection="0">
      <alignment vertical="center"/>
    </xf>
    <xf numFmtId="0" fontId="12" fillId="5"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6" borderId="0" applyNumberFormat="0" applyBorder="0" applyAlignment="0" applyProtection="0">
      <alignment vertical="center"/>
    </xf>
    <xf numFmtId="0" fontId="13" fillId="7" borderId="0" applyNumberFormat="0" applyBorder="0" applyAlignment="0" applyProtection="0">
      <alignment vertical="center"/>
    </xf>
    <xf numFmtId="43" fontId="0" fillId="0" borderId="0" applyFont="0" applyFill="0" applyBorder="0" applyAlignment="0" applyProtection="0">
      <alignment vertical="center"/>
    </xf>
    <xf numFmtId="0" fontId="14" fillId="8"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 fillId="0" borderId="0"/>
    <xf numFmtId="0" fontId="16" fillId="0" borderId="0" applyNumberFormat="0" applyFill="0" applyBorder="0" applyAlignment="0" applyProtection="0">
      <alignment vertical="center"/>
    </xf>
    <xf numFmtId="0" fontId="0" fillId="9" borderId="11" applyNumberFormat="0" applyFont="0" applyAlignment="0" applyProtection="0">
      <alignment vertical="center"/>
    </xf>
    <xf numFmtId="0" fontId="14" fillId="10"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2" applyNumberFormat="0" applyFill="0" applyAlignment="0" applyProtection="0">
      <alignment vertical="center"/>
    </xf>
    <xf numFmtId="0" fontId="22" fillId="0" borderId="12" applyNumberFormat="0" applyFill="0" applyAlignment="0" applyProtection="0">
      <alignment vertical="center"/>
    </xf>
    <xf numFmtId="0" fontId="14" fillId="11" borderId="0" applyNumberFormat="0" applyBorder="0" applyAlignment="0" applyProtection="0">
      <alignment vertical="center"/>
    </xf>
    <xf numFmtId="0" fontId="17" fillId="0" borderId="13" applyNumberFormat="0" applyFill="0" applyAlignment="0" applyProtection="0">
      <alignment vertical="center"/>
    </xf>
    <xf numFmtId="0" fontId="14" fillId="12" borderId="0" applyNumberFormat="0" applyBorder="0" applyAlignment="0" applyProtection="0">
      <alignment vertical="center"/>
    </xf>
    <xf numFmtId="0" fontId="23" fillId="13" borderId="14" applyNumberFormat="0" applyAlignment="0" applyProtection="0">
      <alignment vertical="center"/>
    </xf>
    <xf numFmtId="0" fontId="24" fillId="13" borderId="10" applyNumberFormat="0" applyAlignment="0" applyProtection="0">
      <alignment vertical="center"/>
    </xf>
    <xf numFmtId="0" fontId="25" fillId="14" borderId="15" applyNumberFormat="0" applyAlignment="0" applyProtection="0">
      <alignment vertical="center"/>
    </xf>
    <xf numFmtId="0" fontId="11" fillId="15" borderId="0" applyNumberFormat="0" applyBorder="0" applyAlignment="0" applyProtection="0">
      <alignment vertical="center"/>
    </xf>
    <xf numFmtId="0" fontId="14" fillId="16" borderId="0" applyNumberFormat="0" applyBorder="0" applyAlignment="0" applyProtection="0">
      <alignment vertical="center"/>
    </xf>
    <xf numFmtId="0" fontId="26" fillId="0" borderId="16" applyNumberFormat="0" applyFill="0" applyAlignment="0" applyProtection="0">
      <alignment vertical="center"/>
    </xf>
    <xf numFmtId="0" fontId="27" fillId="0" borderId="17" applyNumberFormat="0" applyFill="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11" fillId="19" borderId="0" applyNumberFormat="0" applyBorder="0" applyAlignment="0" applyProtection="0">
      <alignment vertical="center"/>
    </xf>
    <xf numFmtId="0" fontId="14"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1"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1" fillId="30" borderId="0" applyNumberFormat="0" applyBorder="0" applyAlignment="0" applyProtection="0">
      <alignment vertical="center"/>
    </xf>
    <xf numFmtId="0" fontId="14" fillId="31" borderId="0" applyNumberFormat="0" applyBorder="0" applyAlignment="0" applyProtection="0">
      <alignment vertical="center"/>
    </xf>
    <xf numFmtId="0" fontId="14" fillId="32" borderId="0" applyNumberFormat="0" applyBorder="0" applyAlignment="0" applyProtection="0">
      <alignment vertical="center"/>
    </xf>
    <xf numFmtId="0" fontId="11" fillId="33" borderId="0" applyNumberFormat="0" applyBorder="0" applyAlignment="0" applyProtection="0">
      <alignment vertical="center"/>
    </xf>
    <xf numFmtId="0" fontId="14" fillId="34" borderId="0" applyNumberFormat="0" applyBorder="0" applyAlignment="0" applyProtection="0">
      <alignment vertical="center"/>
    </xf>
  </cellStyleXfs>
  <cellXfs count="48">
    <xf numFmtId="0" fontId="0" fillId="0" borderId="0" xfId="0"/>
    <xf numFmtId="0" fontId="1" fillId="0" borderId="0" xfId="0" applyFont="1" applyFill="1" applyBorder="1" applyAlignment="1"/>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NumberFormat="1" applyFont="1" applyFill="1" applyBorder="1" applyAlignment="1">
      <alignment horizontal="center" vertical="center" wrapText="1"/>
    </xf>
    <xf numFmtId="0" fontId="4" fillId="0" borderId="0" xfId="0" applyFont="1" applyFill="1" applyBorder="1" applyAlignment="1">
      <alignment horizontal="left"/>
    </xf>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0" fontId="1" fillId="0" borderId="4" xfId="0" applyFont="1" applyFill="1" applyBorder="1" applyAlignment="1">
      <alignment horizontal="center" vertical="center" wrapText="1"/>
    </xf>
    <xf numFmtId="49" fontId="1" fillId="0" borderId="4" xfId="0" applyNumberFormat="1" applyFont="1" applyFill="1" applyBorder="1" applyAlignment="1">
      <alignment horizontal="center" vertical="center" wrapText="1"/>
    </xf>
    <xf numFmtId="0" fontId="1" fillId="0" borderId="5" xfId="0" applyFont="1" applyFill="1" applyBorder="1" applyAlignment="1">
      <alignment horizontal="left" vertical="center" wrapText="1"/>
    </xf>
    <xf numFmtId="0" fontId="1" fillId="0" borderId="6" xfId="0" applyFont="1" applyFill="1" applyBorder="1" applyAlignment="1">
      <alignment horizontal="left" vertical="center" wrapText="1"/>
    </xf>
    <xf numFmtId="0" fontId="2" fillId="0" borderId="7" xfId="0" applyFont="1" applyFill="1" applyBorder="1" applyAlignment="1">
      <alignment horizontal="center" vertical="center" wrapText="1" shrinkToFit="1"/>
    </xf>
    <xf numFmtId="0" fontId="1" fillId="0" borderId="7" xfId="0" applyFont="1" applyFill="1" applyBorder="1" applyAlignment="1">
      <alignment horizontal="center" vertical="center" wrapText="1" shrinkToFit="1"/>
    </xf>
    <xf numFmtId="176" fontId="1" fillId="0" borderId="7" xfId="0" applyNumberFormat="1" applyFont="1" applyFill="1" applyBorder="1" applyAlignment="1">
      <alignment horizontal="center" vertical="center" shrinkToFit="1"/>
    </xf>
    <xf numFmtId="0" fontId="1" fillId="0" borderId="1" xfId="0" applyFont="1" applyFill="1" applyBorder="1" applyAlignment="1">
      <alignment horizontal="left"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1" fillId="0" borderId="4" xfId="0" applyNumberFormat="1" applyFont="1" applyFill="1" applyBorder="1" applyAlignment="1">
      <alignment horizontal="center" vertical="center" wrapText="1"/>
    </xf>
    <xf numFmtId="0" fontId="4" fillId="0" borderId="4" xfId="0"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0" fontId="1" fillId="0" borderId="8" xfId="0" applyFont="1" applyFill="1" applyBorder="1" applyAlignment="1">
      <alignment horizontal="left" vertical="center" wrapText="1"/>
    </xf>
    <xf numFmtId="0" fontId="1" fillId="0" borderId="7" xfId="0" applyFont="1" applyFill="1" applyBorder="1" applyAlignment="1">
      <alignment horizontal="center" vertical="center" wrapText="1"/>
    </xf>
    <xf numFmtId="0" fontId="1" fillId="0" borderId="7"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0" fontId="1" fillId="2" borderId="7" xfId="0" applyNumberFormat="1" applyFont="1" applyFill="1" applyBorder="1" applyAlignment="1">
      <alignment horizontal="center" vertical="center" wrapText="1" shrinkToFit="1"/>
    </xf>
    <xf numFmtId="0" fontId="7" fillId="3" borderId="7" xfId="0" applyFont="1" applyFill="1" applyBorder="1" applyAlignment="1">
      <alignment horizontal="center" vertical="center"/>
    </xf>
    <xf numFmtId="0" fontId="1" fillId="2" borderId="7" xfId="0" applyFont="1" applyFill="1" applyBorder="1" applyAlignment="1">
      <alignment horizontal="center" vertical="center" wrapText="1" shrinkToFit="1"/>
    </xf>
    <xf numFmtId="0" fontId="2" fillId="0" borderId="7" xfId="0" applyNumberFormat="1" applyFont="1" applyFill="1" applyBorder="1" applyAlignment="1">
      <alignment horizontal="center" vertical="center" wrapText="1" shrinkToFit="1"/>
    </xf>
    <xf numFmtId="0" fontId="8" fillId="0" borderId="7" xfId="0" applyFont="1" applyFill="1" applyBorder="1" applyAlignment="1">
      <alignment horizontal="center" vertical="center"/>
    </xf>
    <xf numFmtId="0" fontId="9" fillId="3" borderId="7" xfId="0" applyFont="1" applyFill="1" applyBorder="1" applyAlignment="1">
      <alignment horizontal="center" vertical="center"/>
    </xf>
    <xf numFmtId="0" fontId="4" fillId="0" borderId="7" xfId="0" applyNumberFormat="1" applyFont="1" applyFill="1" applyBorder="1" applyAlignment="1">
      <alignment horizontal="center" vertical="center" wrapText="1" shrinkToFit="1"/>
    </xf>
    <xf numFmtId="0" fontId="4" fillId="0" borderId="4" xfId="0" applyNumberFormat="1" applyFont="1" applyFill="1" applyBorder="1" applyAlignment="1">
      <alignment horizontal="center" vertical="center" wrapText="1" shrinkToFit="1"/>
    </xf>
    <xf numFmtId="0" fontId="4" fillId="0" borderId="7" xfId="12" applyNumberFormat="1" applyFont="1" applyFill="1" applyBorder="1" applyAlignment="1">
      <alignment horizontal="center" vertical="center" wrapText="1" shrinkToFit="1"/>
    </xf>
    <xf numFmtId="0" fontId="3" fillId="0" borderId="9" xfId="0" applyFont="1" applyFill="1" applyBorder="1" applyAlignment="1">
      <alignment horizontal="left" vertical="center" wrapText="1"/>
    </xf>
    <xf numFmtId="0" fontId="10" fillId="0" borderId="7" xfId="0" applyNumberFormat="1" applyFont="1" applyFill="1" applyBorder="1" applyAlignment="1">
      <alignment horizontal="center" vertical="center" wrapText="1" shrinkToFi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常规 2 12 2"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0190920&#26700;&#38754;\&#20174;&#25945;&#27941;&#36148;&#21644;&#21407;&#27665;&#20195;20190905\&#65288;&#26679;&#26495;&#65289;&#20174;&#25945;&#27941;&#36148;&#30005;&#23376;&#34920;&#26684;2019090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件2发放明细表"/>
      <sheetName val="附件3发放公示表"/>
      <sheetName val="附件4.1发放汇总表"/>
      <sheetName val="附件4.2发放汇总表"/>
      <sheetName val="附件5差异化扶持情况表"/>
      <sheetName val="附件6银行账号"/>
      <sheetName val="Sheet1"/>
    </sheetNames>
    <sheetDataSet>
      <sheetData sheetId="0" refreshError="1"/>
      <sheetData sheetId="1" refreshError="1"/>
      <sheetData sheetId="2" refreshError="1"/>
      <sheetData sheetId="3" refreshError="1"/>
      <sheetData sheetId="4" refreshError="1"/>
      <sheetData sheetId="5" refreshError="1"/>
      <sheetData sheetId="6" refreshError="1">
        <row r="1">
          <cell r="A1" t="str">
            <v>职称</v>
          </cell>
          <cell r="B1" t="str">
            <v>职称增发标准（元）</v>
          </cell>
        </row>
        <row r="2">
          <cell r="A2" t="str">
            <v>幼儿园一级</v>
          </cell>
          <cell r="B2">
            <v>100</v>
          </cell>
        </row>
        <row r="3">
          <cell r="A3" t="str">
            <v>小学一级</v>
          </cell>
          <cell r="B3">
            <v>100</v>
          </cell>
        </row>
        <row r="4">
          <cell r="A4" t="str">
            <v>初中一级</v>
          </cell>
          <cell r="B4">
            <v>100</v>
          </cell>
        </row>
        <row r="5">
          <cell r="A5" t="str">
            <v>高中一级</v>
          </cell>
          <cell r="B5">
            <v>100</v>
          </cell>
        </row>
        <row r="6">
          <cell r="A6" t="str">
            <v>讲师</v>
          </cell>
          <cell r="B6">
            <v>100</v>
          </cell>
        </row>
        <row r="7">
          <cell r="A7" t="str">
            <v>幼儿园副高级</v>
          </cell>
          <cell r="B7">
            <v>200</v>
          </cell>
        </row>
        <row r="8">
          <cell r="A8" t="str">
            <v>小学副高级</v>
          </cell>
          <cell r="B8">
            <v>200</v>
          </cell>
        </row>
        <row r="9">
          <cell r="A9" t="str">
            <v>初中副高级</v>
          </cell>
          <cell r="B9">
            <v>200</v>
          </cell>
        </row>
        <row r="10">
          <cell r="A10" t="str">
            <v>高中副高级</v>
          </cell>
          <cell r="B10">
            <v>200</v>
          </cell>
        </row>
        <row r="11">
          <cell r="A11" t="str">
            <v>副高级讲师</v>
          </cell>
          <cell r="B11">
            <v>200</v>
          </cell>
        </row>
        <row r="12">
          <cell r="A12" t="str">
            <v>幼儿园正高级</v>
          </cell>
          <cell r="B12">
            <v>300</v>
          </cell>
        </row>
        <row r="13">
          <cell r="A13" t="str">
            <v>小学正高级</v>
          </cell>
          <cell r="B13">
            <v>300</v>
          </cell>
        </row>
        <row r="14">
          <cell r="A14" t="str">
            <v>初中正高级</v>
          </cell>
          <cell r="B14">
            <v>300</v>
          </cell>
        </row>
        <row r="15">
          <cell r="A15" t="str">
            <v>高中正高级</v>
          </cell>
          <cell r="B15">
            <v>300</v>
          </cell>
        </row>
        <row r="16">
          <cell r="A16" t="str">
            <v>其他</v>
          </cell>
          <cell r="B16">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446"/>
  <sheetViews>
    <sheetView tabSelected="1" workbookViewId="0">
      <selection activeCell="AC339" sqref="AC339:AC364"/>
    </sheetView>
  </sheetViews>
  <sheetFormatPr defaultColWidth="12.5" defaultRowHeight="17.25" customHeight="1"/>
  <cols>
    <col min="1" max="1" width="4.5" style="4" customWidth="1"/>
    <col min="2" max="2" width="7" style="4" customWidth="1"/>
    <col min="3" max="3" width="30.875" style="4" customWidth="1"/>
    <col min="4" max="4" width="3.875" style="4" customWidth="1"/>
    <col min="5" max="5" width="6.25" style="4" customWidth="1"/>
    <col min="6" max="6" width="10" style="4" customWidth="1"/>
    <col min="7" max="7" width="9.25" style="4" customWidth="1"/>
    <col min="8" max="8" width="8.25" style="4" customWidth="1"/>
    <col min="9" max="9" width="10.25" style="4" customWidth="1"/>
    <col min="10" max="10" width="7.875" style="5" customWidth="1"/>
    <col min="11" max="11" width="8" style="4" customWidth="1"/>
    <col min="12" max="12" width="7.75" style="4" customWidth="1"/>
    <col min="13" max="15" width="5.5" style="4" customWidth="1"/>
    <col min="16" max="16" width="7" style="4" customWidth="1"/>
    <col min="17" max="17" width="5.125" style="4" customWidth="1"/>
    <col min="18" max="18" width="6.25" style="4" customWidth="1"/>
    <col min="19" max="19" width="6.375" style="4" customWidth="1"/>
    <col min="20" max="20" width="7.75" style="4" customWidth="1"/>
    <col min="21" max="21" width="7.25" style="4" customWidth="1"/>
    <col min="22" max="22" width="6.5" style="4" customWidth="1"/>
    <col min="23" max="23" width="5.125" style="4" customWidth="1"/>
    <col min="24" max="24" width="5.875" style="4" customWidth="1"/>
    <col min="25" max="25" width="9.125" style="4" customWidth="1"/>
    <col min="26" max="26" width="7.5" style="4" customWidth="1"/>
    <col min="27" max="27" width="10.125" style="4" customWidth="1"/>
    <col min="28" max="28" width="5.25" style="4" customWidth="1"/>
    <col min="29" max="29" width="4.75" style="4" customWidth="1"/>
    <col min="30" max="16384" width="12.5" style="4"/>
  </cols>
  <sheetData>
    <row r="1" s="1" customFormat="1" ht="15" customHeight="1" spans="1:3">
      <c r="A1" s="6" t="s">
        <v>0</v>
      </c>
      <c r="B1" s="6"/>
      <c r="C1" s="6"/>
    </row>
    <row r="2" s="1" customFormat="1" ht="36" customHeight="1" spans="1:29">
      <c r="A2" s="7" t="s">
        <v>1</v>
      </c>
      <c r="B2" s="7"/>
      <c r="C2" s="7"/>
      <c r="D2" s="7"/>
      <c r="E2" s="7"/>
      <c r="F2" s="7"/>
      <c r="G2" s="7"/>
      <c r="H2" s="7"/>
      <c r="I2" s="7"/>
      <c r="J2" s="7"/>
      <c r="K2" s="7"/>
      <c r="L2" s="7"/>
      <c r="M2" s="7"/>
      <c r="N2" s="7"/>
      <c r="O2" s="7"/>
      <c r="P2" s="7"/>
      <c r="Q2" s="7"/>
      <c r="R2" s="7"/>
      <c r="S2" s="7"/>
      <c r="T2" s="7"/>
      <c r="U2" s="7"/>
      <c r="V2" s="7"/>
      <c r="W2" s="7"/>
      <c r="X2" s="7"/>
      <c r="Y2" s="7"/>
      <c r="Z2" s="7"/>
      <c r="AA2" s="7"/>
      <c r="AB2" s="7"/>
      <c r="AC2" s="7"/>
    </row>
    <row r="3" s="1" customFormat="1" ht="47.25" customHeight="1" spans="1:29">
      <c r="A3" s="8" t="s">
        <v>2</v>
      </c>
      <c r="B3" s="8"/>
      <c r="C3" s="8"/>
      <c r="D3" s="8"/>
      <c r="E3" s="8"/>
      <c r="F3" s="8"/>
      <c r="G3" s="8"/>
      <c r="H3" s="8"/>
      <c r="I3" s="8"/>
      <c r="J3" s="8"/>
      <c r="K3" s="8"/>
      <c r="L3" s="8"/>
      <c r="M3" s="8"/>
      <c r="N3" s="8"/>
      <c r="O3" s="8"/>
      <c r="P3" s="8"/>
      <c r="Q3" s="8"/>
      <c r="R3" s="8"/>
      <c r="S3" s="8"/>
      <c r="T3" s="8"/>
      <c r="U3" s="8"/>
      <c r="V3" s="8"/>
      <c r="W3" s="8"/>
      <c r="X3" s="8"/>
      <c r="Y3" s="8"/>
      <c r="Z3" s="8"/>
      <c r="AA3" s="8"/>
      <c r="AB3" s="8"/>
      <c r="AC3" s="8"/>
    </row>
    <row r="4" s="2" customFormat="1" ht="19.5" customHeight="1" spans="1:26">
      <c r="A4" s="9" t="s">
        <v>3</v>
      </c>
      <c r="B4" s="9"/>
      <c r="C4" s="9"/>
      <c r="D4" s="9"/>
      <c r="E4" s="9"/>
      <c r="F4" s="9"/>
      <c r="G4" s="9"/>
      <c r="H4" s="9"/>
      <c r="I4" s="9"/>
      <c r="J4" s="9"/>
      <c r="K4" s="9"/>
      <c r="L4" s="9"/>
      <c r="M4" s="9"/>
      <c r="N4" s="9"/>
      <c r="O4" s="21" t="s">
        <v>4</v>
      </c>
      <c r="P4" s="21"/>
      <c r="Q4" s="21"/>
      <c r="R4" s="21"/>
      <c r="S4" s="21"/>
      <c r="T4" s="21"/>
      <c r="U4" s="21" t="s">
        <v>5</v>
      </c>
      <c r="V4" s="21"/>
      <c r="W4" s="21"/>
      <c r="X4" s="21"/>
      <c r="Y4" s="21"/>
      <c r="Z4" s="21"/>
    </row>
    <row r="5" s="2" customFormat="1" ht="24.75" customHeight="1" spans="1:29">
      <c r="A5" s="10" t="s">
        <v>6</v>
      </c>
      <c r="B5" s="10" t="s">
        <v>7</v>
      </c>
      <c r="C5" s="10" t="s">
        <v>8</v>
      </c>
      <c r="D5" s="10" t="s">
        <v>9</v>
      </c>
      <c r="E5" s="11" t="s">
        <v>10</v>
      </c>
      <c r="F5" s="10" t="s">
        <v>11</v>
      </c>
      <c r="G5" s="10" t="s">
        <v>12</v>
      </c>
      <c r="H5" s="10" t="s">
        <v>13</v>
      </c>
      <c r="I5" s="10" t="s">
        <v>14</v>
      </c>
      <c r="J5" s="22" t="s">
        <v>15</v>
      </c>
      <c r="K5" s="23"/>
      <c r="L5" s="24"/>
      <c r="M5" s="10" t="s">
        <v>16</v>
      </c>
      <c r="N5" s="25" t="s">
        <v>17</v>
      </c>
      <c r="O5" s="26" t="s">
        <v>18</v>
      </c>
      <c r="P5" s="26" t="s">
        <v>19</v>
      </c>
      <c r="Q5" s="26" t="s">
        <v>20</v>
      </c>
      <c r="R5" s="10" t="s">
        <v>21</v>
      </c>
      <c r="S5" s="10" t="s">
        <v>22</v>
      </c>
      <c r="T5" s="22" t="s">
        <v>23</v>
      </c>
      <c r="U5" s="24"/>
      <c r="V5" s="22" t="s">
        <v>24</v>
      </c>
      <c r="W5" s="23"/>
      <c r="X5" s="23"/>
      <c r="Y5" s="23"/>
      <c r="Z5" s="24"/>
      <c r="AA5" s="10" t="s">
        <v>25</v>
      </c>
      <c r="AB5" s="10" t="s">
        <v>26</v>
      </c>
      <c r="AC5" s="10" t="s">
        <v>27</v>
      </c>
    </row>
    <row r="6" s="2" customFormat="1" ht="22.5" customHeight="1" spans="1:29">
      <c r="A6" s="12"/>
      <c r="B6" s="12"/>
      <c r="C6" s="12"/>
      <c r="D6" s="12"/>
      <c r="E6" s="13"/>
      <c r="F6" s="12"/>
      <c r="G6" s="12"/>
      <c r="H6" s="12"/>
      <c r="I6" s="12"/>
      <c r="J6" s="10" t="s">
        <v>28</v>
      </c>
      <c r="K6" s="27" t="s">
        <v>29</v>
      </c>
      <c r="L6" s="10" t="s">
        <v>30</v>
      </c>
      <c r="M6" s="12"/>
      <c r="N6" s="28"/>
      <c r="O6" s="29"/>
      <c r="P6" s="29"/>
      <c r="Q6" s="29"/>
      <c r="R6" s="12"/>
      <c r="S6" s="12"/>
      <c r="T6" s="10" t="s">
        <v>31</v>
      </c>
      <c r="U6" s="10" t="s">
        <v>32</v>
      </c>
      <c r="V6" s="22" t="s">
        <v>33</v>
      </c>
      <c r="W6" s="23"/>
      <c r="X6" s="23"/>
      <c r="Y6" s="24"/>
      <c r="Z6" s="10" t="s">
        <v>34</v>
      </c>
      <c r="AA6" s="12"/>
      <c r="AB6" s="12"/>
      <c r="AC6" s="12"/>
    </row>
    <row r="7" s="2" customFormat="1" ht="87" customHeight="1" spans="1:29">
      <c r="A7" s="14"/>
      <c r="B7" s="14"/>
      <c r="C7" s="14"/>
      <c r="D7" s="14"/>
      <c r="E7" s="15"/>
      <c r="F7" s="14"/>
      <c r="G7" s="14"/>
      <c r="H7" s="14"/>
      <c r="I7" s="14"/>
      <c r="J7" s="14"/>
      <c r="K7" s="30"/>
      <c r="L7" s="14"/>
      <c r="M7" s="14"/>
      <c r="N7" s="31"/>
      <c r="O7" s="32"/>
      <c r="P7" s="32"/>
      <c r="Q7" s="32"/>
      <c r="R7" s="14"/>
      <c r="S7" s="14"/>
      <c r="T7" s="14"/>
      <c r="U7" s="14"/>
      <c r="V7" s="10" t="s">
        <v>35</v>
      </c>
      <c r="W7" s="34" t="s">
        <v>36</v>
      </c>
      <c r="X7" s="34" t="s">
        <v>37</v>
      </c>
      <c r="Y7" s="34" t="s">
        <v>38</v>
      </c>
      <c r="Z7" s="14"/>
      <c r="AA7" s="14"/>
      <c r="AB7" s="14"/>
      <c r="AC7" s="14"/>
    </row>
    <row r="8" s="2" customFormat="1" ht="30.75" customHeight="1" spans="1:29">
      <c r="A8" s="16" t="s">
        <v>39</v>
      </c>
      <c r="B8" s="17"/>
      <c r="C8" s="17"/>
      <c r="D8" s="17"/>
      <c r="E8" s="17"/>
      <c r="F8" s="17"/>
      <c r="G8" s="17"/>
      <c r="H8" s="17"/>
      <c r="I8" s="17"/>
      <c r="J8" s="17"/>
      <c r="K8" s="17"/>
      <c r="L8" s="33"/>
      <c r="M8" s="34"/>
      <c r="N8" s="35"/>
      <c r="O8" s="36" t="s">
        <v>40</v>
      </c>
      <c r="P8" s="36"/>
      <c r="Q8" s="36"/>
      <c r="R8" s="36"/>
      <c r="S8" s="36"/>
      <c r="T8" s="36"/>
      <c r="U8" s="36"/>
      <c r="V8" s="36"/>
      <c r="W8" s="36"/>
      <c r="X8" s="36"/>
      <c r="Y8" s="22" t="s">
        <v>41</v>
      </c>
      <c r="Z8" s="24"/>
      <c r="AA8" s="34">
        <f>SUM(AA9:AA445)</f>
        <v>2278800</v>
      </c>
      <c r="AB8" s="34"/>
      <c r="AC8" s="34"/>
    </row>
    <row r="9" s="3" customFormat="1" ht="31.5" customHeight="1" spans="1:29">
      <c r="A9" s="18">
        <v>1</v>
      </c>
      <c r="B9" s="18" t="s">
        <v>42</v>
      </c>
      <c r="C9" s="18" t="s">
        <v>43</v>
      </c>
      <c r="D9" s="18" t="s">
        <v>44</v>
      </c>
      <c r="E9" s="18"/>
      <c r="F9" s="19" t="s">
        <v>45</v>
      </c>
      <c r="G9" s="19" t="s">
        <v>46</v>
      </c>
      <c r="H9" s="20">
        <v>44228</v>
      </c>
      <c r="I9" s="20">
        <v>44256</v>
      </c>
      <c r="J9" s="34">
        <v>0</v>
      </c>
      <c r="K9" s="37">
        <f t="shared" ref="K9:K72" si="0">IF(I9="",0,IF(I9&gt;=H9,INT(YEARFRAC(DATE(2022,7,11),I9,1)),INT(YEARFRAC(DATE(2022,7,11),H9,1))))-IF(AB9="",0,AB9)</f>
        <v>1</v>
      </c>
      <c r="L9" s="37">
        <f t="shared" ref="L9:L72" si="1">J9+K9</f>
        <v>1</v>
      </c>
      <c r="M9" s="19" t="s">
        <v>47</v>
      </c>
      <c r="N9" s="38">
        <v>18</v>
      </c>
      <c r="O9" s="19" t="s">
        <v>48</v>
      </c>
      <c r="P9" s="19" t="s">
        <v>48</v>
      </c>
      <c r="Q9" s="19" t="s">
        <v>48</v>
      </c>
      <c r="R9" s="19"/>
      <c r="S9" s="19" t="s">
        <v>49</v>
      </c>
      <c r="T9" s="39">
        <f t="shared" ref="T9:T72" si="2">IF(L9&gt;=8,500,IF(L9&gt;=5,400,IF(L9&gt;=3,200,IF(L9&gt;=1,100,0))))</f>
        <v>100</v>
      </c>
      <c r="U9" s="39">
        <f t="shared" ref="U9:U72" si="3">T9*12</f>
        <v>1200</v>
      </c>
      <c r="V9" s="36">
        <v>0</v>
      </c>
      <c r="W9" s="36">
        <v>0</v>
      </c>
      <c r="X9" s="18">
        <v>0</v>
      </c>
      <c r="Y9" s="18">
        <v>0</v>
      </c>
      <c r="Z9" s="18">
        <v>0</v>
      </c>
      <c r="AA9" s="18">
        <v>1200</v>
      </c>
      <c r="AB9" s="36"/>
      <c r="AC9" s="36" t="s">
        <v>50</v>
      </c>
    </row>
    <row r="10" s="3" customFormat="1" ht="31.5" customHeight="1" spans="1:29">
      <c r="A10" s="18">
        <v>2</v>
      </c>
      <c r="B10" s="18" t="s">
        <v>51</v>
      </c>
      <c r="C10" s="18" t="s">
        <v>43</v>
      </c>
      <c r="D10" s="18" t="s">
        <v>52</v>
      </c>
      <c r="E10" s="18"/>
      <c r="F10" s="19" t="s">
        <v>45</v>
      </c>
      <c r="G10" s="19" t="s">
        <v>45</v>
      </c>
      <c r="H10" s="20">
        <v>44044</v>
      </c>
      <c r="I10" s="20">
        <v>44105</v>
      </c>
      <c r="J10" s="34">
        <v>0</v>
      </c>
      <c r="K10" s="37">
        <f t="shared" si="0"/>
        <v>1</v>
      </c>
      <c r="L10" s="37">
        <f t="shared" si="1"/>
        <v>1</v>
      </c>
      <c r="M10" s="19" t="s">
        <v>47</v>
      </c>
      <c r="N10" s="38">
        <v>8</v>
      </c>
      <c r="O10" s="19" t="s">
        <v>48</v>
      </c>
      <c r="P10" s="19" t="s">
        <v>48</v>
      </c>
      <c r="Q10" s="19" t="s">
        <v>48</v>
      </c>
      <c r="R10" s="19" t="s">
        <v>53</v>
      </c>
      <c r="S10" s="19" t="s">
        <v>49</v>
      </c>
      <c r="T10" s="39">
        <f t="shared" si="2"/>
        <v>100</v>
      </c>
      <c r="U10" s="39">
        <f t="shared" si="3"/>
        <v>1200</v>
      </c>
      <c r="V10" s="36">
        <v>0</v>
      </c>
      <c r="W10" s="36">
        <v>100</v>
      </c>
      <c r="X10" s="18">
        <v>0</v>
      </c>
      <c r="Y10" s="18">
        <v>100</v>
      </c>
      <c r="Z10" s="18">
        <v>1200</v>
      </c>
      <c r="AA10" s="18">
        <v>2400</v>
      </c>
      <c r="AB10" s="36"/>
      <c r="AC10" s="36" t="s">
        <v>50</v>
      </c>
    </row>
    <row r="11" s="3" customFormat="1" ht="31.5" customHeight="1" spans="1:29">
      <c r="A11" s="18">
        <v>3</v>
      </c>
      <c r="B11" s="18" t="s">
        <v>54</v>
      </c>
      <c r="C11" s="18" t="s">
        <v>43</v>
      </c>
      <c r="D11" s="18" t="s">
        <v>44</v>
      </c>
      <c r="E11" s="18"/>
      <c r="F11" s="19" t="s">
        <v>45</v>
      </c>
      <c r="G11" s="19" t="s">
        <v>46</v>
      </c>
      <c r="H11" s="20">
        <v>44044</v>
      </c>
      <c r="I11" s="20">
        <v>44075</v>
      </c>
      <c r="J11" s="34">
        <v>0</v>
      </c>
      <c r="K11" s="37">
        <f t="shared" si="0"/>
        <v>1</v>
      </c>
      <c r="L11" s="37">
        <f t="shared" si="1"/>
        <v>1</v>
      </c>
      <c r="M11" s="19" t="s">
        <v>47</v>
      </c>
      <c r="N11" s="38">
        <v>18</v>
      </c>
      <c r="O11" s="19" t="s">
        <v>48</v>
      </c>
      <c r="P11" s="19" t="s">
        <v>48</v>
      </c>
      <c r="Q11" s="19" t="s">
        <v>48</v>
      </c>
      <c r="R11" s="19"/>
      <c r="S11" s="19" t="s">
        <v>49</v>
      </c>
      <c r="T11" s="39">
        <f t="shared" si="2"/>
        <v>100</v>
      </c>
      <c r="U11" s="39">
        <f t="shared" si="3"/>
        <v>1200</v>
      </c>
      <c r="V11" s="36">
        <v>0</v>
      </c>
      <c r="W11" s="36">
        <v>0</v>
      </c>
      <c r="X11" s="18">
        <v>0</v>
      </c>
      <c r="Y11" s="18">
        <v>0</v>
      </c>
      <c r="Z11" s="18">
        <v>0</v>
      </c>
      <c r="AA11" s="18">
        <v>1200</v>
      </c>
      <c r="AB11" s="36"/>
      <c r="AC11" s="36" t="s">
        <v>50</v>
      </c>
    </row>
    <row r="12" s="3" customFormat="1" ht="31.5" customHeight="1" spans="1:29">
      <c r="A12" s="18">
        <v>4</v>
      </c>
      <c r="B12" s="18" t="s">
        <v>55</v>
      </c>
      <c r="C12" s="18" t="s">
        <v>43</v>
      </c>
      <c r="D12" s="18" t="s">
        <v>44</v>
      </c>
      <c r="E12" s="18"/>
      <c r="F12" s="19" t="s">
        <v>45</v>
      </c>
      <c r="G12" s="19" t="s">
        <v>46</v>
      </c>
      <c r="H12" s="20">
        <v>43862</v>
      </c>
      <c r="I12" s="20">
        <v>43891</v>
      </c>
      <c r="J12" s="34">
        <v>0</v>
      </c>
      <c r="K12" s="37">
        <f t="shared" si="0"/>
        <v>2</v>
      </c>
      <c r="L12" s="37">
        <f t="shared" si="1"/>
        <v>2</v>
      </c>
      <c r="M12" s="19" t="s">
        <v>47</v>
      </c>
      <c r="N12" s="38">
        <v>16</v>
      </c>
      <c r="O12" s="19" t="s">
        <v>48</v>
      </c>
      <c r="P12" s="19" t="s">
        <v>48</v>
      </c>
      <c r="Q12" s="19" t="s">
        <v>48</v>
      </c>
      <c r="R12" s="19"/>
      <c r="S12" s="19" t="s">
        <v>49</v>
      </c>
      <c r="T12" s="39">
        <f t="shared" si="2"/>
        <v>100</v>
      </c>
      <c r="U12" s="39">
        <f t="shared" si="3"/>
        <v>1200</v>
      </c>
      <c r="V12" s="36">
        <v>0</v>
      </c>
      <c r="W12" s="36">
        <v>0</v>
      </c>
      <c r="X12" s="18">
        <v>0</v>
      </c>
      <c r="Y12" s="18">
        <v>0</v>
      </c>
      <c r="Z12" s="18">
        <v>0</v>
      </c>
      <c r="AA12" s="18">
        <v>1200</v>
      </c>
      <c r="AB12" s="36"/>
      <c r="AC12" s="36" t="s">
        <v>50</v>
      </c>
    </row>
    <row r="13" s="3" customFormat="1" ht="31.5" customHeight="1" spans="1:29">
      <c r="A13" s="18">
        <v>5</v>
      </c>
      <c r="B13" s="18" t="s">
        <v>56</v>
      </c>
      <c r="C13" s="18" t="s">
        <v>43</v>
      </c>
      <c r="D13" s="18" t="s">
        <v>52</v>
      </c>
      <c r="E13" s="18"/>
      <c r="F13" s="19" t="s">
        <v>45</v>
      </c>
      <c r="G13" s="19" t="s">
        <v>45</v>
      </c>
      <c r="H13" s="20">
        <v>42948</v>
      </c>
      <c r="I13" s="20">
        <v>43344</v>
      </c>
      <c r="J13" s="34">
        <v>0</v>
      </c>
      <c r="K13" s="37">
        <f t="shared" si="0"/>
        <v>3</v>
      </c>
      <c r="L13" s="37">
        <f t="shared" si="1"/>
        <v>3</v>
      </c>
      <c r="M13" s="19" t="s">
        <v>47</v>
      </c>
      <c r="N13" s="38">
        <v>15</v>
      </c>
      <c r="O13" s="19" t="s">
        <v>48</v>
      </c>
      <c r="P13" s="19" t="s">
        <v>48</v>
      </c>
      <c r="Q13" s="19" t="s">
        <v>48</v>
      </c>
      <c r="R13" s="19"/>
      <c r="S13" s="19" t="s">
        <v>49</v>
      </c>
      <c r="T13" s="39">
        <f t="shared" si="2"/>
        <v>200</v>
      </c>
      <c r="U13" s="39">
        <f t="shared" si="3"/>
        <v>2400</v>
      </c>
      <c r="V13" s="36">
        <v>0</v>
      </c>
      <c r="W13" s="36">
        <v>0</v>
      </c>
      <c r="X13" s="18">
        <v>0</v>
      </c>
      <c r="Y13" s="18">
        <v>0</v>
      </c>
      <c r="Z13" s="18">
        <v>0</v>
      </c>
      <c r="AA13" s="18">
        <v>2400</v>
      </c>
      <c r="AB13" s="36"/>
      <c r="AC13" s="36" t="s">
        <v>50</v>
      </c>
    </row>
    <row r="14" s="3" customFormat="1" ht="31.5" customHeight="1" spans="1:29">
      <c r="A14" s="18">
        <v>6</v>
      </c>
      <c r="B14" s="18" t="s">
        <v>57</v>
      </c>
      <c r="C14" s="18" t="s">
        <v>43</v>
      </c>
      <c r="D14" s="18" t="s">
        <v>52</v>
      </c>
      <c r="E14" s="18"/>
      <c r="F14" s="19" t="s">
        <v>46</v>
      </c>
      <c r="G14" s="19" t="s">
        <v>46</v>
      </c>
      <c r="H14" s="20">
        <v>43313</v>
      </c>
      <c r="I14" s="20">
        <v>43344</v>
      </c>
      <c r="J14" s="34">
        <v>0</v>
      </c>
      <c r="K14" s="37">
        <f t="shared" si="0"/>
        <v>3</v>
      </c>
      <c r="L14" s="37">
        <f t="shared" si="1"/>
        <v>3</v>
      </c>
      <c r="M14" s="19" t="s">
        <v>47</v>
      </c>
      <c r="N14" s="38">
        <v>13</v>
      </c>
      <c r="O14" s="19" t="s">
        <v>48</v>
      </c>
      <c r="P14" s="19" t="s">
        <v>48</v>
      </c>
      <c r="Q14" s="19" t="s">
        <v>48</v>
      </c>
      <c r="R14" s="19"/>
      <c r="S14" s="19" t="s">
        <v>49</v>
      </c>
      <c r="T14" s="39">
        <f t="shared" si="2"/>
        <v>200</v>
      </c>
      <c r="U14" s="39">
        <f t="shared" si="3"/>
        <v>2400</v>
      </c>
      <c r="V14" s="36">
        <v>0</v>
      </c>
      <c r="W14" s="36">
        <v>0</v>
      </c>
      <c r="X14" s="18">
        <v>0</v>
      </c>
      <c r="Y14" s="18">
        <v>0</v>
      </c>
      <c r="Z14" s="18">
        <v>0</v>
      </c>
      <c r="AA14" s="18">
        <v>2400</v>
      </c>
      <c r="AB14" s="36"/>
      <c r="AC14" s="36" t="s">
        <v>50</v>
      </c>
    </row>
    <row r="15" s="3" customFormat="1" ht="31.5" customHeight="1" spans="1:29">
      <c r="A15" s="18">
        <v>7</v>
      </c>
      <c r="B15" s="18" t="s">
        <v>58</v>
      </c>
      <c r="C15" s="18" t="s">
        <v>43</v>
      </c>
      <c r="D15" s="18" t="s">
        <v>52</v>
      </c>
      <c r="E15" s="18"/>
      <c r="F15" s="19" t="s">
        <v>45</v>
      </c>
      <c r="G15" s="19" t="s">
        <v>45</v>
      </c>
      <c r="H15" s="20">
        <v>42767</v>
      </c>
      <c r="I15" s="20">
        <v>42767</v>
      </c>
      <c r="J15" s="34">
        <v>0</v>
      </c>
      <c r="K15" s="37">
        <f t="shared" si="0"/>
        <v>5</v>
      </c>
      <c r="L15" s="37">
        <f t="shared" si="1"/>
        <v>5</v>
      </c>
      <c r="M15" s="19" t="s">
        <v>47</v>
      </c>
      <c r="N15" s="38">
        <v>16</v>
      </c>
      <c r="O15" s="19" t="s">
        <v>48</v>
      </c>
      <c r="P15" s="19" t="s">
        <v>48</v>
      </c>
      <c r="Q15" s="19" t="s">
        <v>48</v>
      </c>
      <c r="R15" s="19"/>
      <c r="S15" s="19" t="s">
        <v>49</v>
      </c>
      <c r="T15" s="39">
        <f t="shared" si="2"/>
        <v>400</v>
      </c>
      <c r="U15" s="39">
        <f t="shared" si="3"/>
        <v>4800</v>
      </c>
      <c r="V15" s="36">
        <v>0</v>
      </c>
      <c r="W15" s="36">
        <v>0</v>
      </c>
      <c r="X15" s="18">
        <v>0</v>
      </c>
      <c r="Y15" s="18">
        <v>0</v>
      </c>
      <c r="Z15" s="18">
        <v>0</v>
      </c>
      <c r="AA15" s="18">
        <v>4800</v>
      </c>
      <c r="AB15" s="36"/>
      <c r="AC15" s="36" t="s">
        <v>50</v>
      </c>
    </row>
    <row r="16" s="3" customFormat="1" ht="31.5" customHeight="1" spans="1:29">
      <c r="A16" s="18">
        <v>8</v>
      </c>
      <c r="B16" s="18" t="s">
        <v>59</v>
      </c>
      <c r="C16" s="18" t="s">
        <v>43</v>
      </c>
      <c r="D16" s="18" t="s">
        <v>44</v>
      </c>
      <c r="E16" s="18"/>
      <c r="F16" s="19" t="s">
        <v>45</v>
      </c>
      <c r="G16" s="19" t="s">
        <v>45</v>
      </c>
      <c r="H16" s="20">
        <v>41306</v>
      </c>
      <c r="I16" s="20">
        <v>41365</v>
      </c>
      <c r="J16" s="34">
        <v>0</v>
      </c>
      <c r="K16" s="37">
        <f t="shared" si="0"/>
        <v>9</v>
      </c>
      <c r="L16" s="37">
        <f t="shared" si="1"/>
        <v>9</v>
      </c>
      <c r="M16" s="19" t="s">
        <v>47</v>
      </c>
      <c r="N16" s="38">
        <v>14</v>
      </c>
      <c r="O16" s="19" t="s">
        <v>48</v>
      </c>
      <c r="P16" s="19" t="s">
        <v>48</v>
      </c>
      <c r="Q16" s="19" t="s">
        <v>48</v>
      </c>
      <c r="R16" s="19"/>
      <c r="S16" s="19" t="s">
        <v>49</v>
      </c>
      <c r="T16" s="39">
        <f t="shared" si="2"/>
        <v>500</v>
      </c>
      <c r="U16" s="39">
        <f t="shared" si="3"/>
        <v>6000</v>
      </c>
      <c r="V16" s="36">
        <v>0</v>
      </c>
      <c r="W16" s="36">
        <v>0</v>
      </c>
      <c r="X16" s="18">
        <v>0</v>
      </c>
      <c r="Y16" s="18">
        <v>0</v>
      </c>
      <c r="Z16" s="18">
        <v>0</v>
      </c>
      <c r="AA16" s="18">
        <v>6000</v>
      </c>
      <c r="AB16" s="36"/>
      <c r="AC16" s="36" t="s">
        <v>50</v>
      </c>
    </row>
    <row r="17" s="3" customFormat="1" ht="31.5" customHeight="1" spans="1:29">
      <c r="A17" s="18">
        <v>9</v>
      </c>
      <c r="B17" s="18" t="s">
        <v>60</v>
      </c>
      <c r="C17" s="18" t="s">
        <v>43</v>
      </c>
      <c r="D17" s="18" t="s">
        <v>52</v>
      </c>
      <c r="E17" s="18"/>
      <c r="F17" s="19" t="s">
        <v>46</v>
      </c>
      <c r="G17" s="19" t="s">
        <v>46</v>
      </c>
      <c r="H17" s="20">
        <v>41030</v>
      </c>
      <c r="I17" s="20">
        <v>41030</v>
      </c>
      <c r="J17" s="34">
        <v>0</v>
      </c>
      <c r="K17" s="37">
        <f t="shared" si="0"/>
        <v>10</v>
      </c>
      <c r="L17" s="37">
        <f t="shared" si="1"/>
        <v>10</v>
      </c>
      <c r="M17" s="19" t="s">
        <v>47</v>
      </c>
      <c r="N17" s="38">
        <v>15</v>
      </c>
      <c r="O17" s="19" t="s">
        <v>48</v>
      </c>
      <c r="P17" s="19" t="s">
        <v>48</v>
      </c>
      <c r="Q17" s="19" t="s">
        <v>48</v>
      </c>
      <c r="R17" s="19"/>
      <c r="S17" s="19" t="s">
        <v>49</v>
      </c>
      <c r="T17" s="39">
        <f t="shared" si="2"/>
        <v>500</v>
      </c>
      <c r="U17" s="39">
        <f t="shared" si="3"/>
        <v>6000</v>
      </c>
      <c r="V17" s="36">
        <v>0</v>
      </c>
      <c r="W17" s="36">
        <v>0</v>
      </c>
      <c r="X17" s="18">
        <v>0</v>
      </c>
      <c r="Y17" s="18">
        <v>0</v>
      </c>
      <c r="Z17" s="18">
        <v>0</v>
      </c>
      <c r="AA17" s="18">
        <v>6000</v>
      </c>
      <c r="AB17" s="36"/>
      <c r="AC17" s="36" t="s">
        <v>50</v>
      </c>
    </row>
    <row r="18" s="3" customFormat="1" ht="31.5" customHeight="1" spans="1:29">
      <c r="A18" s="18">
        <v>10</v>
      </c>
      <c r="B18" s="18" t="s">
        <v>61</v>
      </c>
      <c r="C18" s="18" t="s">
        <v>43</v>
      </c>
      <c r="D18" s="18" t="s">
        <v>44</v>
      </c>
      <c r="E18" s="18"/>
      <c r="F18" s="19" t="s">
        <v>45</v>
      </c>
      <c r="G18" s="19" t="s">
        <v>45</v>
      </c>
      <c r="H18" s="20">
        <v>40817</v>
      </c>
      <c r="I18" s="20">
        <v>40817</v>
      </c>
      <c r="J18" s="34">
        <v>0</v>
      </c>
      <c r="K18" s="37">
        <f t="shared" si="0"/>
        <v>10</v>
      </c>
      <c r="L18" s="37">
        <f t="shared" si="1"/>
        <v>10</v>
      </c>
      <c r="M18" s="19" t="s">
        <v>47</v>
      </c>
      <c r="N18" s="38">
        <v>18</v>
      </c>
      <c r="O18" s="19" t="s">
        <v>48</v>
      </c>
      <c r="P18" s="19" t="s">
        <v>48</v>
      </c>
      <c r="Q18" s="19" t="s">
        <v>48</v>
      </c>
      <c r="R18" s="19"/>
      <c r="S18" s="19" t="s">
        <v>49</v>
      </c>
      <c r="T18" s="39">
        <f t="shared" si="2"/>
        <v>500</v>
      </c>
      <c r="U18" s="39">
        <f t="shared" si="3"/>
        <v>6000</v>
      </c>
      <c r="V18" s="36">
        <v>0</v>
      </c>
      <c r="W18" s="36">
        <v>0</v>
      </c>
      <c r="X18" s="18">
        <v>0</v>
      </c>
      <c r="Y18" s="18">
        <v>0</v>
      </c>
      <c r="Z18" s="18">
        <v>0</v>
      </c>
      <c r="AA18" s="18">
        <v>6000</v>
      </c>
      <c r="AB18" s="36"/>
      <c r="AC18" s="36" t="s">
        <v>50</v>
      </c>
    </row>
    <row r="19" s="3" customFormat="1" ht="31.5" customHeight="1" spans="1:29">
      <c r="A19" s="18">
        <v>11</v>
      </c>
      <c r="B19" s="18" t="s">
        <v>62</v>
      </c>
      <c r="C19" s="18" t="s">
        <v>43</v>
      </c>
      <c r="D19" s="18" t="s">
        <v>44</v>
      </c>
      <c r="E19" s="18"/>
      <c r="F19" s="19" t="s">
        <v>45</v>
      </c>
      <c r="G19" s="19" t="s">
        <v>45</v>
      </c>
      <c r="H19" s="20">
        <v>40575</v>
      </c>
      <c r="I19" s="20">
        <v>40269</v>
      </c>
      <c r="J19" s="34">
        <v>0</v>
      </c>
      <c r="K19" s="37">
        <f t="shared" si="0"/>
        <v>11</v>
      </c>
      <c r="L19" s="37">
        <f t="shared" si="1"/>
        <v>11</v>
      </c>
      <c r="M19" s="19" t="s">
        <v>47</v>
      </c>
      <c r="N19" s="38">
        <v>17</v>
      </c>
      <c r="O19" s="19" t="s">
        <v>48</v>
      </c>
      <c r="P19" s="19" t="s">
        <v>48</v>
      </c>
      <c r="Q19" s="19" t="s">
        <v>48</v>
      </c>
      <c r="R19" s="19"/>
      <c r="S19" s="19" t="s">
        <v>49</v>
      </c>
      <c r="T19" s="39">
        <f t="shared" si="2"/>
        <v>500</v>
      </c>
      <c r="U19" s="39">
        <f t="shared" si="3"/>
        <v>6000</v>
      </c>
      <c r="V19" s="36">
        <v>0</v>
      </c>
      <c r="W19" s="36">
        <v>0</v>
      </c>
      <c r="X19" s="18">
        <v>0</v>
      </c>
      <c r="Y19" s="18">
        <v>0</v>
      </c>
      <c r="Z19" s="18">
        <v>0</v>
      </c>
      <c r="AA19" s="18">
        <v>6000</v>
      </c>
      <c r="AB19" s="36"/>
      <c r="AC19" s="36" t="s">
        <v>50</v>
      </c>
    </row>
    <row r="20" s="3" customFormat="1" ht="31.5" customHeight="1" spans="1:29">
      <c r="A20" s="18">
        <v>12</v>
      </c>
      <c r="B20" s="18" t="s">
        <v>63</v>
      </c>
      <c r="C20" s="18" t="s">
        <v>43</v>
      </c>
      <c r="D20" s="18" t="s">
        <v>44</v>
      </c>
      <c r="E20" s="18"/>
      <c r="F20" s="19" t="s">
        <v>45</v>
      </c>
      <c r="G20" s="19" t="s">
        <v>45</v>
      </c>
      <c r="H20" s="20">
        <v>43891</v>
      </c>
      <c r="I20" s="20">
        <v>43891</v>
      </c>
      <c r="J20" s="34">
        <v>0</v>
      </c>
      <c r="K20" s="37">
        <f t="shared" si="0"/>
        <v>2</v>
      </c>
      <c r="L20" s="37">
        <f t="shared" si="1"/>
        <v>2</v>
      </c>
      <c r="M20" s="19" t="s">
        <v>47</v>
      </c>
      <c r="N20" s="38">
        <v>15</v>
      </c>
      <c r="O20" s="19" t="s">
        <v>48</v>
      </c>
      <c r="P20" s="19" t="s">
        <v>48</v>
      </c>
      <c r="Q20" s="19" t="s">
        <v>48</v>
      </c>
      <c r="R20" s="19"/>
      <c r="S20" s="19" t="s">
        <v>49</v>
      </c>
      <c r="T20" s="39">
        <f t="shared" si="2"/>
        <v>100</v>
      </c>
      <c r="U20" s="39">
        <f t="shared" si="3"/>
        <v>1200</v>
      </c>
      <c r="V20" s="36">
        <v>0</v>
      </c>
      <c r="W20" s="36">
        <v>0</v>
      </c>
      <c r="X20" s="18">
        <v>0</v>
      </c>
      <c r="Y20" s="18">
        <v>0</v>
      </c>
      <c r="Z20" s="18">
        <v>0</v>
      </c>
      <c r="AA20" s="18">
        <v>1200</v>
      </c>
      <c r="AB20" s="36"/>
      <c r="AC20" s="36"/>
    </row>
    <row r="21" s="3" customFormat="1" ht="31.5" customHeight="1" spans="1:29">
      <c r="A21" s="18">
        <v>13</v>
      </c>
      <c r="B21" s="18" t="s">
        <v>64</v>
      </c>
      <c r="C21" s="18" t="s">
        <v>43</v>
      </c>
      <c r="D21" s="18" t="s">
        <v>44</v>
      </c>
      <c r="E21" s="18"/>
      <c r="F21" s="19" t="s">
        <v>45</v>
      </c>
      <c r="G21" s="19" t="s">
        <v>45</v>
      </c>
      <c r="H21" s="20">
        <v>43709</v>
      </c>
      <c r="I21" s="20">
        <v>43709</v>
      </c>
      <c r="J21" s="34">
        <v>0</v>
      </c>
      <c r="K21" s="37">
        <f t="shared" si="0"/>
        <v>2</v>
      </c>
      <c r="L21" s="37">
        <f t="shared" si="1"/>
        <v>2</v>
      </c>
      <c r="M21" s="19" t="s">
        <v>47</v>
      </c>
      <c r="N21" s="38">
        <v>13</v>
      </c>
      <c r="O21" s="19" t="s">
        <v>48</v>
      </c>
      <c r="P21" s="19" t="s">
        <v>48</v>
      </c>
      <c r="Q21" s="19" t="s">
        <v>48</v>
      </c>
      <c r="R21" s="19"/>
      <c r="S21" s="19" t="s">
        <v>49</v>
      </c>
      <c r="T21" s="39">
        <f t="shared" si="2"/>
        <v>100</v>
      </c>
      <c r="U21" s="39">
        <f t="shared" si="3"/>
        <v>1200</v>
      </c>
      <c r="V21" s="36">
        <v>0</v>
      </c>
      <c r="W21" s="36">
        <v>0</v>
      </c>
      <c r="X21" s="18">
        <v>0</v>
      </c>
      <c r="Y21" s="18">
        <v>0</v>
      </c>
      <c r="Z21" s="18">
        <v>0</v>
      </c>
      <c r="AA21" s="18">
        <v>1200</v>
      </c>
      <c r="AB21" s="36"/>
      <c r="AC21" s="36"/>
    </row>
    <row r="22" s="3" customFormat="1" ht="31.5" customHeight="1" spans="1:29">
      <c r="A22" s="18">
        <v>14</v>
      </c>
      <c r="B22" s="18" t="s">
        <v>65</v>
      </c>
      <c r="C22" s="18" t="s">
        <v>43</v>
      </c>
      <c r="D22" s="18" t="s">
        <v>44</v>
      </c>
      <c r="E22" s="18"/>
      <c r="F22" s="19" t="s">
        <v>45</v>
      </c>
      <c r="G22" s="19" t="s">
        <v>45</v>
      </c>
      <c r="H22" s="20">
        <v>43374</v>
      </c>
      <c r="I22" s="20">
        <v>43374</v>
      </c>
      <c r="J22" s="34">
        <v>0</v>
      </c>
      <c r="K22" s="37">
        <f t="shared" si="0"/>
        <v>3</v>
      </c>
      <c r="L22" s="37">
        <f t="shared" si="1"/>
        <v>3</v>
      </c>
      <c r="M22" s="19" t="s">
        <v>47</v>
      </c>
      <c r="N22" s="38">
        <v>15</v>
      </c>
      <c r="O22" s="19" t="s">
        <v>48</v>
      </c>
      <c r="P22" s="19" t="s">
        <v>48</v>
      </c>
      <c r="Q22" s="19" t="s">
        <v>48</v>
      </c>
      <c r="R22" s="19"/>
      <c r="S22" s="19" t="s">
        <v>49</v>
      </c>
      <c r="T22" s="39">
        <f t="shared" si="2"/>
        <v>200</v>
      </c>
      <c r="U22" s="39">
        <f t="shared" si="3"/>
        <v>2400</v>
      </c>
      <c r="V22" s="36">
        <v>0</v>
      </c>
      <c r="W22" s="36">
        <v>0</v>
      </c>
      <c r="X22" s="18">
        <v>0</v>
      </c>
      <c r="Y22" s="18">
        <v>0</v>
      </c>
      <c r="Z22" s="18">
        <v>0</v>
      </c>
      <c r="AA22" s="18">
        <v>2400</v>
      </c>
      <c r="AB22" s="36"/>
      <c r="AC22" s="36"/>
    </row>
    <row r="23" s="3" customFormat="1" ht="31.5" customHeight="1" spans="1:29">
      <c r="A23" s="18">
        <v>15</v>
      </c>
      <c r="B23" s="18" t="s">
        <v>66</v>
      </c>
      <c r="C23" s="18" t="s">
        <v>43</v>
      </c>
      <c r="D23" s="18" t="s">
        <v>44</v>
      </c>
      <c r="E23" s="18"/>
      <c r="F23" s="19" t="s">
        <v>45</v>
      </c>
      <c r="G23" s="19" t="s">
        <v>46</v>
      </c>
      <c r="H23" s="20">
        <v>43344</v>
      </c>
      <c r="I23" s="20">
        <v>43344</v>
      </c>
      <c r="J23" s="34">
        <v>0</v>
      </c>
      <c r="K23" s="37">
        <f t="shared" si="0"/>
        <v>3</v>
      </c>
      <c r="L23" s="37">
        <f t="shared" si="1"/>
        <v>3</v>
      </c>
      <c r="M23" s="19" t="s">
        <v>47</v>
      </c>
      <c r="N23" s="38">
        <v>15</v>
      </c>
      <c r="O23" s="19" t="s">
        <v>48</v>
      </c>
      <c r="P23" s="19" t="s">
        <v>48</v>
      </c>
      <c r="Q23" s="19" t="s">
        <v>48</v>
      </c>
      <c r="R23" s="19"/>
      <c r="S23" s="19" t="s">
        <v>49</v>
      </c>
      <c r="T23" s="39">
        <f t="shared" si="2"/>
        <v>200</v>
      </c>
      <c r="U23" s="39">
        <f t="shared" si="3"/>
        <v>2400</v>
      </c>
      <c r="V23" s="36">
        <v>0</v>
      </c>
      <c r="W23" s="36">
        <v>0</v>
      </c>
      <c r="X23" s="18">
        <v>0</v>
      </c>
      <c r="Y23" s="18">
        <v>0</v>
      </c>
      <c r="Z23" s="18">
        <v>0</v>
      </c>
      <c r="AA23" s="18">
        <v>2400</v>
      </c>
      <c r="AB23" s="36"/>
      <c r="AC23" s="36"/>
    </row>
    <row r="24" s="3" customFormat="1" ht="31.5" customHeight="1" spans="1:29">
      <c r="A24" s="18">
        <v>16</v>
      </c>
      <c r="B24" s="18" t="s">
        <v>67</v>
      </c>
      <c r="C24" s="18" t="s">
        <v>43</v>
      </c>
      <c r="D24" s="18" t="s">
        <v>44</v>
      </c>
      <c r="E24" s="18"/>
      <c r="F24" s="19" t="s">
        <v>45</v>
      </c>
      <c r="G24" s="19" t="s">
        <v>46</v>
      </c>
      <c r="H24" s="20">
        <v>43344</v>
      </c>
      <c r="I24" s="20">
        <v>43344</v>
      </c>
      <c r="J24" s="34">
        <v>0</v>
      </c>
      <c r="K24" s="37">
        <f t="shared" si="0"/>
        <v>3</v>
      </c>
      <c r="L24" s="37">
        <f t="shared" si="1"/>
        <v>3</v>
      </c>
      <c r="M24" s="19" t="s">
        <v>47</v>
      </c>
      <c r="N24" s="38">
        <v>14</v>
      </c>
      <c r="O24" s="19" t="s">
        <v>48</v>
      </c>
      <c r="P24" s="19" t="s">
        <v>48</v>
      </c>
      <c r="Q24" s="19" t="s">
        <v>48</v>
      </c>
      <c r="R24" s="19"/>
      <c r="S24" s="19" t="s">
        <v>49</v>
      </c>
      <c r="T24" s="39">
        <f t="shared" si="2"/>
        <v>200</v>
      </c>
      <c r="U24" s="39">
        <f t="shared" si="3"/>
        <v>2400</v>
      </c>
      <c r="V24" s="36">
        <v>0</v>
      </c>
      <c r="W24" s="36">
        <v>0</v>
      </c>
      <c r="X24" s="18">
        <v>0</v>
      </c>
      <c r="Y24" s="18">
        <v>0</v>
      </c>
      <c r="Z24" s="18">
        <v>0</v>
      </c>
      <c r="AA24" s="18">
        <v>2400</v>
      </c>
      <c r="AB24" s="36"/>
      <c r="AC24" s="36"/>
    </row>
    <row r="25" s="3" customFormat="1" ht="31.5" customHeight="1" spans="1:29">
      <c r="A25" s="18">
        <v>17</v>
      </c>
      <c r="B25" s="18" t="s">
        <v>68</v>
      </c>
      <c r="C25" s="18" t="s">
        <v>43</v>
      </c>
      <c r="D25" s="18" t="s">
        <v>44</v>
      </c>
      <c r="E25" s="18"/>
      <c r="F25" s="19" t="s">
        <v>45</v>
      </c>
      <c r="G25" s="19" t="s">
        <v>46</v>
      </c>
      <c r="H25" s="20">
        <v>43344</v>
      </c>
      <c r="I25" s="20">
        <v>43344</v>
      </c>
      <c r="J25" s="34">
        <v>0</v>
      </c>
      <c r="K25" s="37">
        <f t="shared" si="0"/>
        <v>3</v>
      </c>
      <c r="L25" s="37">
        <f t="shared" si="1"/>
        <v>3</v>
      </c>
      <c r="M25" s="19" t="s">
        <v>47</v>
      </c>
      <c r="N25" s="38">
        <v>15</v>
      </c>
      <c r="O25" s="19" t="s">
        <v>48</v>
      </c>
      <c r="P25" s="19" t="s">
        <v>48</v>
      </c>
      <c r="Q25" s="19" t="s">
        <v>48</v>
      </c>
      <c r="R25" s="19"/>
      <c r="S25" s="19" t="s">
        <v>49</v>
      </c>
      <c r="T25" s="39">
        <f t="shared" si="2"/>
        <v>200</v>
      </c>
      <c r="U25" s="39">
        <f t="shared" si="3"/>
        <v>2400</v>
      </c>
      <c r="V25" s="36">
        <v>0</v>
      </c>
      <c r="W25" s="36">
        <v>0</v>
      </c>
      <c r="X25" s="18">
        <v>0</v>
      </c>
      <c r="Y25" s="18">
        <v>0</v>
      </c>
      <c r="Z25" s="18">
        <v>0</v>
      </c>
      <c r="AA25" s="18">
        <v>2400</v>
      </c>
      <c r="AB25" s="36"/>
      <c r="AC25" s="36"/>
    </row>
    <row r="26" s="3" customFormat="1" ht="31.5" customHeight="1" spans="1:29">
      <c r="A26" s="18">
        <v>18</v>
      </c>
      <c r="B26" s="18" t="s">
        <v>69</v>
      </c>
      <c r="C26" s="18" t="s">
        <v>43</v>
      </c>
      <c r="D26" s="18" t="s">
        <v>44</v>
      </c>
      <c r="E26" s="18"/>
      <c r="F26" s="19" t="s">
        <v>45</v>
      </c>
      <c r="G26" s="19" t="s">
        <v>46</v>
      </c>
      <c r="H26" s="20">
        <v>43344</v>
      </c>
      <c r="I26" s="20">
        <v>43344</v>
      </c>
      <c r="J26" s="34">
        <v>0</v>
      </c>
      <c r="K26" s="37">
        <f t="shared" si="0"/>
        <v>3</v>
      </c>
      <c r="L26" s="37">
        <f t="shared" si="1"/>
        <v>3</v>
      </c>
      <c r="M26" s="19" t="s">
        <v>47</v>
      </c>
      <c r="N26" s="38">
        <v>15</v>
      </c>
      <c r="O26" s="19" t="s">
        <v>48</v>
      </c>
      <c r="P26" s="19" t="s">
        <v>48</v>
      </c>
      <c r="Q26" s="19" t="s">
        <v>48</v>
      </c>
      <c r="R26" s="19"/>
      <c r="S26" s="19" t="s">
        <v>49</v>
      </c>
      <c r="T26" s="39">
        <f t="shared" si="2"/>
        <v>200</v>
      </c>
      <c r="U26" s="39">
        <f t="shared" si="3"/>
        <v>2400</v>
      </c>
      <c r="V26" s="36">
        <v>0</v>
      </c>
      <c r="W26" s="36">
        <v>0</v>
      </c>
      <c r="X26" s="18">
        <v>0</v>
      </c>
      <c r="Y26" s="18">
        <v>0</v>
      </c>
      <c r="Z26" s="18">
        <v>0</v>
      </c>
      <c r="AA26" s="18">
        <v>2400</v>
      </c>
      <c r="AB26" s="36"/>
      <c r="AC26" s="36"/>
    </row>
    <row r="27" s="3" customFormat="1" ht="31.5" customHeight="1" spans="1:29">
      <c r="A27" s="18">
        <v>19</v>
      </c>
      <c r="B27" s="18" t="s">
        <v>70</v>
      </c>
      <c r="C27" s="18" t="s">
        <v>43</v>
      </c>
      <c r="D27" s="18" t="s">
        <v>44</v>
      </c>
      <c r="E27" s="18"/>
      <c r="F27" s="19" t="s">
        <v>45</v>
      </c>
      <c r="G27" s="19" t="s">
        <v>46</v>
      </c>
      <c r="H27" s="20">
        <v>43160</v>
      </c>
      <c r="I27" s="20">
        <v>43160</v>
      </c>
      <c r="J27" s="34">
        <v>0</v>
      </c>
      <c r="K27" s="37">
        <f t="shared" si="0"/>
        <v>4</v>
      </c>
      <c r="L27" s="37">
        <f t="shared" si="1"/>
        <v>4</v>
      </c>
      <c r="M27" s="19" t="s">
        <v>47</v>
      </c>
      <c r="N27" s="38">
        <v>15</v>
      </c>
      <c r="O27" s="19" t="s">
        <v>48</v>
      </c>
      <c r="P27" s="19" t="s">
        <v>48</v>
      </c>
      <c r="Q27" s="19" t="s">
        <v>48</v>
      </c>
      <c r="R27" s="19"/>
      <c r="S27" s="19" t="s">
        <v>49</v>
      </c>
      <c r="T27" s="39">
        <f t="shared" si="2"/>
        <v>200</v>
      </c>
      <c r="U27" s="39">
        <f t="shared" si="3"/>
        <v>2400</v>
      </c>
      <c r="V27" s="36">
        <v>0</v>
      </c>
      <c r="W27" s="36">
        <v>0</v>
      </c>
      <c r="X27" s="18">
        <v>0</v>
      </c>
      <c r="Y27" s="18">
        <v>0</v>
      </c>
      <c r="Z27" s="18">
        <v>0</v>
      </c>
      <c r="AA27" s="18">
        <v>2400</v>
      </c>
      <c r="AB27" s="36"/>
      <c r="AC27" s="36"/>
    </row>
    <row r="28" s="3" customFormat="1" ht="31.5" customHeight="1" spans="1:29">
      <c r="A28" s="18">
        <v>20</v>
      </c>
      <c r="B28" s="18" t="s">
        <v>71</v>
      </c>
      <c r="C28" s="18" t="s">
        <v>43</v>
      </c>
      <c r="D28" s="18" t="s">
        <v>44</v>
      </c>
      <c r="E28" s="18"/>
      <c r="F28" s="19" t="s">
        <v>45</v>
      </c>
      <c r="G28" s="19" t="s">
        <v>46</v>
      </c>
      <c r="H28" s="20">
        <v>42979</v>
      </c>
      <c r="I28" s="20">
        <v>42979</v>
      </c>
      <c r="J28" s="34">
        <v>0</v>
      </c>
      <c r="K28" s="37">
        <f t="shared" si="0"/>
        <v>4</v>
      </c>
      <c r="L28" s="37">
        <f t="shared" si="1"/>
        <v>4</v>
      </c>
      <c r="M28" s="19" t="s">
        <v>47</v>
      </c>
      <c r="N28" s="38">
        <v>17</v>
      </c>
      <c r="O28" s="19" t="s">
        <v>48</v>
      </c>
      <c r="P28" s="19" t="s">
        <v>48</v>
      </c>
      <c r="Q28" s="19" t="s">
        <v>48</v>
      </c>
      <c r="R28" s="19"/>
      <c r="S28" s="19" t="s">
        <v>49</v>
      </c>
      <c r="T28" s="39">
        <f t="shared" si="2"/>
        <v>200</v>
      </c>
      <c r="U28" s="39">
        <f t="shared" si="3"/>
        <v>2400</v>
      </c>
      <c r="V28" s="36">
        <v>0</v>
      </c>
      <c r="W28" s="36">
        <v>0</v>
      </c>
      <c r="X28" s="18">
        <v>0</v>
      </c>
      <c r="Y28" s="18">
        <v>0</v>
      </c>
      <c r="Z28" s="18">
        <v>0</v>
      </c>
      <c r="AA28" s="18">
        <v>2400</v>
      </c>
      <c r="AB28" s="36"/>
      <c r="AC28" s="36"/>
    </row>
    <row r="29" s="3" customFormat="1" ht="31.5" customHeight="1" spans="1:29">
      <c r="A29" s="18">
        <v>21</v>
      </c>
      <c r="B29" s="18" t="s">
        <v>72</v>
      </c>
      <c r="C29" s="18" t="s">
        <v>43</v>
      </c>
      <c r="D29" s="18" t="s">
        <v>44</v>
      </c>
      <c r="E29" s="18"/>
      <c r="F29" s="19" t="s">
        <v>46</v>
      </c>
      <c r="G29" s="19" t="s">
        <v>46</v>
      </c>
      <c r="H29" s="20">
        <v>42979</v>
      </c>
      <c r="I29" s="20">
        <v>42979</v>
      </c>
      <c r="J29" s="34">
        <v>0</v>
      </c>
      <c r="K29" s="37">
        <f t="shared" si="0"/>
        <v>4</v>
      </c>
      <c r="L29" s="37">
        <f t="shared" si="1"/>
        <v>4</v>
      </c>
      <c r="M29" s="19" t="s">
        <v>47</v>
      </c>
      <c r="N29" s="38">
        <v>13</v>
      </c>
      <c r="O29" s="19" t="s">
        <v>48</v>
      </c>
      <c r="P29" s="19" t="s">
        <v>48</v>
      </c>
      <c r="Q29" s="19" t="s">
        <v>48</v>
      </c>
      <c r="R29" s="19"/>
      <c r="S29" s="19" t="s">
        <v>49</v>
      </c>
      <c r="T29" s="39">
        <f t="shared" si="2"/>
        <v>200</v>
      </c>
      <c r="U29" s="39">
        <f t="shared" si="3"/>
        <v>2400</v>
      </c>
      <c r="V29" s="36">
        <v>0</v>
      </c>
      <c r="W29" s="36">
        <v>0</v>
      </c>
      <c r="X29" s="18">
        <v>0</v>
      </c>
      <c r="Y29" s="18">
        <v>0</v>
      </c>
      <c r="Z29" s="18">
        <v>0</v>
      </c>
      <c r="AA29" s="18">
        <v>2400</v>
      </c>
      <c r="AB29" s="36"/>
      <c r="AC29" s="36"/>
    </row>
    <row r="30" s="3" customFormat="1" ht="31.5" customHeight="1" spans="1:29">
      <c r="A30" s="18">
        <v>22</v>
      </c>
      <c r="B30" s="18" t="s">
        <v>73</v>
      </c>
      <c r="C30" s="18" t="s">
        <v>43</v>
      </c>
      <c r="D30" s="18" t="s">
        <v>44</v>
      </c>
      <c r="E30" s="18"/>
      <c r="F30" s="19" t="s">
        <v>46</v>
      </c>
      <c r="G30" s="19" t="s">
        <v>46</v>
      </c>
      <c r="H30" s="20">
        <v>43160</v>
      </c>
      <c r="I30" s="20">
        <v>43160</v>
      </c>
      <c r="J30" s="34">
        <v>0</v>
      </c>
      <c r="K30" s="37">
        <f t="shared" si="0"/>
        <v>4</v>
      </c>
      <c r="L30" s="37">
        <f t="shared" si="1"/>
        <v>4</v>
      </c>
      <c r="M30" s="19" t="s">
        <v>47</v>
      </c>
      <c r="N30" s="38">
        <v>14</v>
      </c>
      <c r="O30" s="19" t="s">
        <v>48</v>
      </c>
      <c r="P30" s="19" t="s">
        <v>48</v>
      </c>
      <c r="Q30" s="19" t="s">
        <v>48</v>
      </c>
      <c r="R30" s="19"/>
      <c r="S30" s="19" t="s">
        <v>49</v>
      </c>
      <c r="T30" s="39">
        <f t="shared" si="2"/>
        <v>200</v>
      </c>
      <c r="U30" s="39">
        <f t="shared" si="3"/>
        <v>2400</v>
      </c>
      <c r="V30" s="36">
        <v>0</v>
      </c>
      <c r="W30" s="36">
        <v>0</v>
      </c>
      <c r="X30" s="18">
        <v>0</v>
      </c>
      <c r="Y30" s="18">
        <v>0</v>
      </c>
      <c r="Z30" s="18">
        <v>0</v>
      </c>
      <c r="AA30" s="18">
        <v>2400</v>
      </c>
      <c r="AB30" s="36"/>
      <c r="AC30" s="36"/>
    </row>
    <row r="31" s="3" customFormat="1" ht="31.5" customHeight="1" spans="1:29">
      <c r="A31" s="18">
        <v>23</v>
      </c>
      <c r="B31" s="18" t="s">
        <v>74</v>
      </c>
      <c r="C31" s="18" t="s">
        <v>43</v>
      </c>
      <c r="D31" s="18" t="s">
        <v>44</v>
      </c>
      <c r="E31" s="18"/>
      <c r="F31" s="19" t="s">
        <v>46</v>
      </c>
      <c r="G31" s="19" t="s">
        <v>46</v>
      </c>
      <c r="H31" s="20">
        <v>42767</v>
      </c>
      <c r="I31" s="20">
        <v>42767</v>
      </c>
      <c r="J31" s="34">
        <v>0</v>
      </c>
      <c r="K31" s="37">
        <f t="shared" si="0"/>
        <v>5</v>
      </c>
      <c r="L31" s="37">
        <f t="shared" si="1"/>
        <v>5</v>
      </c>
      <c r="M31" s="19" t="s">
        <v>47</v>
      </c>
      <c r="N31" s="38">
        <v>9</v>
      </c>
      <c r="O31" s="19" t="s">
        <v>48</v>
      </c>
      <c r="P31" s="19" t="s">
        <v>48</v>
      </c>
      <c r="Q31" s="19" t="s">
        <v>48</v>
      </c>
      <c r="R31" s="19"/>
      <c r="S31" s="19" t="s">
        <v>49</v>
      </c>
      <c r="T31" s="39">
        <f t="shared" si="2"/>
        <v>400</v>
      </c>
      <c r="U31" s="39">
        <f t="shared" si="3"/>
        <v>4800</v>
      </c>
      <c r="V31" s="36">
        <v>0</v>
      </c>
      <c r="W31" s="36">
        <v>0</v>
      </c>
      <c r="X31" s="18">
        <v>0</v>
      </c>
      <c r="Y31" s="18">
        <v>0</v>
      </c>
      <c r="Z31" s="18">
        <v>0</v>
      </c>
      <c r="AA31" s="18">
        <v>4800</v>
      </c>
      <c r="AB31" s="36"/>
      <c r="AC31" s="36"/>
    </row>
    <row r="32" s="3" customFormat="1" ht="31.5" customHeight="1" spans="1:29">
      <c r="A32" s="18">
        <v>24</v>
      </c>
      <c r="B32" s="18" t="s">
        <v>75</v>
      </c>
      <c r="C32" s="18" t="s">
        <v>43</v>
      </c>
      <c r="D32" s="18" t="s">
        <v>52</v>
      </c>
      <c r="E32" s="18"/>
      <c r="F32" s="19" t="s">
        <v>46</v>
      </c>
      <c r="G32" s="19" t="s">
        <v>46</v>
      </c>
      <c r="H32" s="20">
        <v>42767</v>
      </c>
      <c r="I32" s="20">
        <v>42767</v>
      </c>
      <c r="J32" s="34">
        <v>0</v>
      </c>
      <c r="K32" s="37">
        <f t="shared" si="0"/>
        <v>5</v>
      </c>
      <c r="L32" s="37">
        <f t="shared" si="1"/>
        <v>5</v>
      </c>
      <c r="M32" s="19" t="s">
        <v>47</v>
      </c>
      <c r="N32" s="38">
        <v>9</v>
      </c>
      <c r="O32" s="19" t="s">
        <v>48</v>
      </c>
      <c r="P32" s="19" t="s">
        <v>48</v>
      </c>
      <c r="Q32" s="19" t="s">
        <v>48</v>
      </c>
      <c r="R32" s="19"/>
      <c r="S32" s="19" t="s">
        <v>49</v>
      </c>
      <c r="T32" s="39">
        <f t="shared" si="2"/>
        <v>400</v>
      </c>
      <c r="U32" s="39">
        <f t="shared" si="3"/>
        <v>4800</v>
      </c>
      <c r="V32" s="36">
        <v>0</v>
      </c>
      <c r="W32" s="36">
        <v>0</v>
      </c>
      <c r="X32" s="18">
        <v>0</v>
      </c>
      <c r="Y32" s="18">
        <v>0</v>
      </c>
      <c r="Z32" s="18">
        <v>0</v>
      </c>
      <c r="AA32" s="18">
        <v>4800</v>
      </c>
      <c r="AB32" s="36"/>
      <c r="AC32" s="36"/>
    </row>
    <row r="33" s="3" customFormat="1" ht="31.5" customHeight="1" spans="1:29">
      <c r="A33" s="18">
        <v>25</v>
      </c>
      <c r="B33" s="18" t="s">
        <v>76</v>
      </c>
      <c r="C33" s="18" t="s">
        <v>43</v>
      </c>
      <c r="D33" s="18" t="s">
        <v>44</v>
      </c>
      <c r="E33" s="18"/>
      <c r="F33" s="19" t="s">
        <v>45</v>
      </c>
      <c r="G33" s="19" t="s">
        <v>46</v>
      </c>
      <c r="H33" s="20">
        <v>42614</v>
      </c>
      <c r="I33" s="20">
        <v>42614</v>
      </c>
      <c r="J33" s="34">
        <v>0</v>
      </c>
      <c r="K33" s="37">
        <f t="shared" si="0"/>
        <v>5</v>
      </c>
      <c r="L33" s="37">
        <f t="shared" si="1"/>
        <v>5</v>
      </c>
      <c r="M33" s="19" t="s">
        <v>47</v>
      </c>
      <c r="N33" s="38">
        <v>15</v>
      </c>
      <c r="O33" s="19" t="s">
        <v>48</v>
      </c>
      <c r="P33" s="19" t="s">
        <v>48</v>
      </c>
      <c r="Q33" s="19" t="s">
        <v>48</v>
      </c>
      <c r="R33" s="19"/>
      <c r="S33" s="19" t="s">
        <v>49</v>
      </c>
      <c r="T33" s="39">
        <f t="shared" si="2"/>
        <v>400</v>
      </c>
      <c r="U33" s="39">
        <f t="shared" si="3"/>
        <v>4800</v>
      </c>
      <c r="V33" s="36">
        <v>0</v>
      </c>
      <c r="W33" s="36">
        <v>0</v>
      </c>
      <c r="X33" s="18">
        <v>0</v>
      </c>
      <c r="Y33" s="18">
        <v>0</v>
      </c>
      <c r="Z33" s="18">
        <v>0</v>
      </c>
      <c r="AA33" s="18">
        <v>4800</v>
      </c>
      <c r="AB33" s="36"/>
      <c r="AC33" s="36"/>
    </row>
    <row r="34" s="3" customFormat="1" ht="31.5" customHeight="1" spans="1:29">
      <c r="A34" s="18">
        <v>26</v>
      </c>
      <c r="B34" s="18" t="s">
        <v>77</v>
      </c>
      <c r="C34" s="18" t="s">
        <v>43</v>
      </c>
      <c r="D34" s="18" t="s">
        <v>52</v>
      </c>
      <c r="E34" s="18"/>
      <c r="F34" s="19" t="s">
        <v>46</v>
      </c>
      <c r="G34" s="19" t="s">
        <v>46</v>
      </c>
      <c r="H34" s="20">
        <v>42767</v>
      </c>
      <c r="I34" s="20">
        <v>42767</v>
      </c>
      <c r="J34" s="34">
        <v>0</v>
      </c>
      <c r="K34" s="37">
        <f t="shared" si="0"/>
        <v>5</v>
      </c>
      <c r="L34" s="37">
        <f t="shared" si="1"/>
        <v>5</v>
      </c>
      <c r="M34" s="19" t="s">
        <v>47</v>
      </c>
      <c r="N34" s="38">
        <v>15</v>
      </c>
      <c r="O34" s="19" t="s">
        <v>48</v>
      </c>
      <c r="P34" s="19" t="s">
        <v>48</v>
      </c>
      <c r="Q34" s="19" t="s">
        <v>48</v>
      </c>
      <c r="R34" s="19"/>
      <c r="S34" s="19" t="s">
        <v>49</v>
      </c>
      <c r="T34" s="39">
        <f t="shared" si="2"/>
        <v>400</v>
      </c>
      <c r="U34" s="39">
        <f t="shared" si="3"/>
        <v>4800</v>
      </c>
      <c r="V34" s="36">
        <v>0</v>
      </c>
      <c r="W34" s="36">
        <v>0</v>
      </c>
      <c r="X34" s="18">
        <v>0</v>
      </c>
      <c r="Y34" s="18">
        <v>0</v>
      </c>
      <c r="Z34" s="18">
        <v>0</v>
      </c>
      <c r="AA34" s="18">
        <v>4800</v>
      </c>
      <c r="AB34" s="36"/>
      <c r="AC34" s="36"/>
    </row>
    <row r="35" s="3" customFormat="1" ht="31.5" customHeight="1" spans="1:29">
      <c r="A35" s="18">
        <v>27</v>
      </c>
      <c r="B35" s="18" t="s">
        <v>78</v>
      </c>
      <c r="C35" s="18" t="s">
        <v>43</v>
      </c>
      <c r="D35" s="18" t="s">
        <v>52</v>
      </c>
      <c r="E35" s="18"/>
      <c r="F35" s="19" t="s">
        <v>45</v>
      </c>
      <c r="G35" s="19" t="s">
        <v>79</v>
      </c>
      <c r="H35" s="20">
        <v>42583</v>
      </c>
      <c r="I35" s="20">
        <v>42614</v>
      </c>
      <c r="J35" s="34">
        <v>0</v>
      </c>
      <c r="K35" s="37">
        <f t="shared" si="0"/>
        <v>5</v>
      </c>
      <c r="L35" s="37">
        <f t="shared" si="1"/>
        <v>5</v>
      </c>
      <c r="M35" s="19" t="s">
        <v>47</v>
      </c>
      <c r="N35" s="38">
        <v>18</v>
      </c>
      <c r="O35" s="19" t="s">
        <v>48</v>
      </c>
      <c r="P35" s="19" t="s">
        <v>48</v>
      </c>
      <c r="Q35" s="19" t="s">
        <v>48</v>
      </c>
      <c r="R35" s="19"/>
      <c r="S35" s="19" t="s">
        <v>49</v>
      </c>
      <c r="T35" s="39">
        <f t="shared" si="2"/>
        <v>400</v>
      </c>
      <c r="U35" s="39">
        <f t="shared" si="3"/>
        <v>4800</v>
      </c>
      <c r="V35" s="36">
        <v>0</v>
      </c>
      <c r="W35" s="36">
        <v>0</v>
      </c>
      <c r="X35" s="18">
        <v>0</v>
      </c>
      <c r="Y35" s="18">
        <v>0</v>
      </c>
      <c r="Z35" s="18">
        <v>0</v>
      </c>
      <c r="AA35" s="18">
        <v>4800</v>
      </c>
      <c r="AB35" s="36"/>
      <c r="AC35" s="36"/>
    </row>
    <row r="36" s="3" customFormat="1" ht="31.5" customHeight="1" spans="1:29">
      <c r="A36" s="18">
        <v>28</v>
      </c>
      <c r="B36" s="18" t="s">
        <v>80</v>
      </c>
      <c r="C36" s="18" t="s">
        <v>43</v>
      </c>
      <c r="D36" s="18" t="s">
        <v>52</v>
      </c>
      <c r="E36" s="18"/>
      <c r="F36" s="19" t="s">
        <v>45</v>
      </c>
      <c r="G36" s="19" t="s">
        <v>46</v>
      </c>
      <c r="H36" s="20">
        <v>42430</v>
      </c>
      <c r="I36" s="20">
        <v>42430</v>
      </c>
      <c r="J36" s="34">
        <v>0</v>
      </c>
      <c r="K36" s="37">
        <f t="shared" si="0"/>
        <v>6</v>
      </c>
      <c r="L36" s="37">
        <f t="shared" si="1"/>
        <v>6</v>
      </c>
      <c r="M36" s="19" t="s">
        <v>47</v>
      </c>
      <c r="N36" s="38">
        <v>18</v>
      </c>
      <c r="O36" s="19" t="s">
        <v>48</v>
      </c>
      <c r="P36" s="19" t="s">
        <v>48</v>
      </c>
      <c r="Q36" s="19" t="s">
        <v>48</v>
      </c>
      <c r="R36" s="19"/>
      <c r="S36" s="19" t="s">
        <v>49</v>
      </c>
      <c r="T36" s="39">
        <f t="shared" si="2"/>
        <v>400</v>
      </c>
      <c r="U36" s="39">
        <f t="shared" si="3"/>
        <v>4800</v>
      </c>
      <c r="V36" s="36">
        <v>0</v>
      </c>
      <c r="W36" s="36">
        <v>0</v>
      </c>
      <c r="X36" s="18">
        <v>0</v>
      </c>
      <c r="Y36" s="18">
        <v>0</v>
      </c>
      <c r="Z36" s="18">
        <v>0</v>
      </c>
      <c r="AA36" s="18">
        <v>4800</v>
      </c>
      <c r="AB36" s="36"/>
      <c r="AC36" s="36"/>
    </row>
    <row r="37" s="3" customFormat="1" ht="31.5" customHeight="1" spans="1:29">
      <c r="A37" s="18">
        <v>29</v>
      </c>
      <c r="B37" s="18" t="s">
        <v>81</v>
      </c>
      <c r="C37" s="18" t="s">
        <v>43</v>
      </c>
      <c r="D37" s="18" t="s">
        <v>52</v>
      </c>
      <c r="E37" s="18"/>
      <c r="F37" s="19" t="s">
        <v>45</v>
      </c>
      <c r="G37" s="19" t="s">
        <v>46</v>
      </c>
      <c r="H37" s="20">
        <v>42248</v>
      </c>
      <c r="I37" s="20">
        <v>42248</v>
      </c>
      <c r="J37" s="34">
        <v>0</v>
      </c>
      <c r="K37" s="37">
        <f t="shared" si="0"/>
        <v>6</v>
      </c>
      <c r="L37" s="37">
        <f t="shared" si="1"/>
        <v>6</v>
      </c>
      <c r="M37" s="19" t="s">
        <v>47</v>
      </c>
      <c r="N37" s="38">
        <v>18</v>
      </c>
      <c r="O37" s="19" t="s">
        <v>48</v>
      </c>
      <c r="P37" s="19" t="s">
        <v>48</v>
      </c>
      <c r="Q37" s="19" t="s">
        <v>48</v>
      </c>
      <c r="R37" s="19"/>
      <c r="S37" s="19" t="s">
        <v>49</v>
      </c>
      <c r="T37" s="39">
        <f t="shared" si="2"/>
        <v>400</v>
      </c>
      <c r="U37" s="39">
        <f t="shared" si="3"/>
        <v>4800</v>
      </c>
      <c r="V37" s="36">
        <v>0</v>
      </c>
      <c r="W37" s="36">
        <v>0</v>
      </c>
      <c r="X37" s="18">
        <v>0</v>
      </c>
      <c r="Y37" s="18">
        <v>0</v>
      </c>
      <c r="Z37" s="18">
        <v>0</v>
      </c>
      <c r="AA37" s="18">
        <v>4800</v>
      </c>
      <c r="AB37" s="36"/>
      <c r="AC37" s="36"/>
    </row>
    <row r="38" s="3" customFormat="1" ht="31.5" customHeight="1" spans="1:29">
      <c r="A38" s="18">
        <v>30</v>
      </c>
      <c r="B38" s="18" t="s">
        <v>82</v>
      </c>
      <c r="C38" s="18" t="s">
        <v>43</v>
      </c>
      <c r="D38" s="18" t="s">
        <v>44</v>
      </c>
      <c r="E38" s="18"/>
      <c r="F38" s="19" t="s">
        <v>45</v>
      </c>
      <c r="G38" s="19" t="s">
        <v>46</v>
      </c>
      <c r="H38" s="20">
        <v>42248</v>
      </c>
      <c r="I38" s="20">
        <v>42248</v>
      </c>
      <c r="J38" s="34">
        <v>0</v>
      </c>
      <c r="K38" s="37">
        <f t="shared" si="0"/>
        <v>6</v>
      </c>
      <c r="L38" s="37">
        <f t="shared" si="1"/>
        <v>6</v>
      </c>
      <c r="M38" s="19" t="s">
        <v>47</v>
      </c>
      <c r="N38" s="38">
        <v>15</v>
      </c>
      <c r="O38" s="19" t="s">
        <v>48</v>
      </c>
      <c r="P38" s="19" t="s">
        <v>48</v>
      </c>
      <c r="Q38" s="19" t="s">
        <v>48</v>
      </c>
      <c r="R38" s="19"/>
      <c r="S38" s="19" t="s">
        <v>49</v>
      </c>
      <c r="T38" s="39">
        <f t="shared" si="2"/>
        <v>400</v>
      </c>
      <c r="U38" s="39">
        <f t="shared" si="3"/>
        <v>4800</v>
      </c>
      <c r="V38" s="36">
        <v>0</v>
      </c>
      <c r="W38" s="36">
        <v>0</v>
      </c>
      <c r="X38" s="18">
        <v>0</v>
      </c>
      <c r="Y38" s="18">
        <v>0</v>
      </c>
      <c r="Z38" s="18">
        <v>0</v>
      </c>
      <c r="AA38" s="18">
        <v>4800</v>
      </c>
      <c r="AB38" s="36"/>
      <c r="AC38" s="36"/>
    </row>
    <row r="39" s="3" customFormat="1" ht="31.5" customHeight="1" spans="1:29">
      <c r="A39" s="18">
        <v>31</v>
      </c>
      <c r="B39" s="18" t="s">
        <v>83</v>
      </c>
      <c r="C39" s="18" t="s">
        <v>43</v>
      </c>
      <c r="D39" s="18" t="s">
        <v>44</v>
      </c>
      <c r="E39" s="18"/>
      <c r="F39" s="19" t="s">
        <v>46</v>
      </c>
      <c r="G39" s="19" t="s">
        <v>46</v>
      </c>
      <c r="H39" s="20">
        <v>42248</v>
      </c>
      <c r="I39" s="20">
        <v>42248</v>
      </c>
      <c r="J39" s="34">
        <v>0</v>
      </c>
      <c r="K39" s="37">
        <f t="shared" si="0"/>
        <v>6</v>
      </c>
      <c r="L39" s="37">
        <f t="shared" si="1"/>
        <v>6</v>
      </c>
      <c r="M39" s="19" t="s">
        <v>47</v>
      </c>
      <c r="N39" s="38">
        <v>16</v>
      </c>
      <c r="O39" s="19" t="s">
        <v>48</v>
      </c>
      <c r="P39" s="19" t="s">
        <v>48</v>
      </c>
      <c r="Q39" s="19" t="s">
        <v>48</v>
      </c>
      <c r="R39" s="19"/>
      <c r="S39" s="19" t="s">
        <v>49</v>
      </c>
      <c r="T39" s="39">
        <f t="shared" si="2"/>
        <v>400</v>
      </c>
      <c r="U39" s="39">
        <f t="shared" si="3"/>
        <v>4800</v>
      </c>
      <c r="V39" s="36">
        <v>0</v>
      </c>
      <c r="W39" s="36">
        <v>0</v>
      </c>
      <c r="X39" s="18">
        <v>0</v>
      </c>
      <c r="Y39" s="18">
        <v>0</v>
      </c>
      <c r="Z39" s="18">
        <v>0</v>
      </c>
      <c r="AA39" s="18">
        <v>4800</v>
      </c>
      <c r="AB39" s="36"/>
      <c r="AC39" s="36"/>
    </row>
    <row r="40" s="3" customFormat="1" ht="31.5" customHeight="1" spans="1:29">
      <c r="A40" s="18">
        <v>32</v>
      </c>
      <c r="B40" s="18" t="s">
        <v>84</v>
      </c>
      <c r="C40" s="18" t="s">
        <v>43</v>
      </c>
      <c r="D40" s="18" t="s">
        <v>44</v>
      </c>
      <c r="E40" s="18"/>
      <c r="F40" s="19" t="s">
        <v>45</v>
      </c>
      <c r="G40" s="19" t="s">
        <v>46</v>
      </c>
      <c r="H40" s="20">
        <v>41883</v>
      </c>
      <c r="I40" s="20">
        <v>41883</v>
      </c>
      <c r="J40" s="34">
        <v>0</v>
      </c>
      <c r="K40" s="37">
        <f t="shared" si="0"/>
        <v>7</v>
      </c>
      <c r="L40" s="37">
        <f t="shared" si="1"/>
        <v>7</v>
      </c>
      <c r="M40" s="19" t="s">
        <v>47</v>
      </c>
      <c r="N40" s="38">
        <v>16</v>
      </c>
      <c r="O40" s="19" t="s">
        <v>48</v>
      </c>
      <c r="P40" s="19" t="s">
        <v>48</v>
      </c>
      <c r="Q40" s="19" t="s">
        <v>48</v>
      </c>
      <c r="R40" s="19"/>
      <c r="S40" s="19" t="s">
        <v>49</v>
      </c>
      <c r="T40" s="39">
        <f t="shared" si="2"/>
        <v>400</v>
      </c>
      <c r="U40" s="39">
        <f t="shared" si="3"/>
        <v>4800</v>
      </c>
      <c r="V40" s="36">
        <v>0</v>
      </c>
      <c r="W40" s="36">
        <v>0</v>
      </c>
      <c r="X40" s="18">
        <v>0</v>
      </c>
      <c r="Y40" s="18">
        <v>0</v>
      </c>
      <c r="Z40" s="18">
        <v>0</v>
      </c>
      <c r="AA40" s="18">
        <v>4800</v>
      </c>
      <c r="AB40" s="36"/>
      <c r="AC40" s="36"/>
    </row>
    <row r="41" s="3" customFormat="1" ht="31.5" customHeight="1" spans="1:29">
      <c r="A41" s="18">
        <v>33</v>
      </c>
      <c r="B41" s="18" t="s">
        <v>85</v>
      </c>
      <c r="C41" s="18" t="s">
        <v>43</v>
      </c>
      <c r="D41" s="18" t="s">
        <v>44</v>
      </c>
      <c r="E41" s="18"/>
      <c r="F41" s="19" t="s">
        <v>45</v>
      </c>
      <c r="G41" s="19" t="s">
        <v>46</v>
      </c>
      <c r="H41" s="20">
        <v>41883</v>
      </c>
      <c r="I41" s="20">
        <v>41883</v>
      </c>
      <c r="J41" s="34">
        <v>0</v>
      </c>
      <c r="K41" s="37">
        <f t="shared" si="0"/>
        <v>7</v>
      </c>
      <c r="L41" s="37">
        <f t="shared" si="1"/>
        <v>7</v>
      </c>
      <c r="M41" s="19" t="s">
        <v>47</v>
      </c>
      <c r="N41" s="38">
        <v>14</v>
      </c>
      <c r="O41" s="19" t="s">
        <v>48</v>
      </c>
      <c r="P41" s="19" t="s">
        <v>48</v>
      </c>
      <c r="Q41" s="19" t="s">
        <v>48</v>
      </c>
      <c r="R41" s="19"/>
      <c r="S41" s="19" t="s">
        <v>49</v>
      </c>
      <c r="T41" s="39">
        <f t="shared" si="2"/>
        <v>400</v>
      </c>
      <c r="U41" s="39">
        <f t="shared" si="3"/>
        <v>4800</v>
      </c>
      <c r="V41" s="36">
        <v>0</v>
      </c>
      <c r="W41" s="36">
        <v>0</v>
      </c>
      <c r="X41" s="18">
        <v>0</v>
      </c>
      <c r="Y41" s="18">
        <v>0</v>
      </c>
      <c r="Z41" s="18">
        <v>0</v>
      </c>
      <c r="AA41" s="18">
        <v>4800</v>
      </c>
      <c r="AB41" s="36"/>
      <c r="AC41" s="36"/>
    </row>
    <row r="42" s="3" customFormat="1" ht="31.5" customHeight="1" spans="1:29">
      <c r="A42" s="18">
        <v>34</v>
      </c>
      <c r="B42" s="18" t="s">
        <v>86</v>
      </c>
      <c r="C42" s="18" t="s">
        <v>43</v>
      </c>
      <c r="D42" s="18" t="s">
        <v>44</v>
      </c>
      <c r="E42" s="18"/>
      <c r="F42" s="19" t="s">
        <v>45</v>
      </c>
      <c r="G42" s="19" t="s">
        <v>46</v>
      </c>
      <c r="H42" s="20">
        <v>41883</v>
      </c>
      <c r="I42" s="20">
        <v>41883</v>
      </c>
      <c r="J42" s="34">
        <v>0</v>
      </c>
      <c r="K42" s="37">
        <f t="shared" si="0"/>
        <v>7</v>
      </c>
      <c r="L42" s="37">
        <f t="shared" si="1"/>
        <v>7</v>
      </c>
      <c r="M42" s="19" t="s">
        <v>47</v>
      </c>
      <c r="N42" s="38">
        <v>15</v>
      </c>
      <c r="O42" s="19" t="s">
        <v>48</v>
      </c>
      <c r="P42" s="19" t="s">
        <v>48</v>
      </c>
      <c r="Q42" s="19" t="s">
        <v>48</v>
      </c>
      <c r="R42" s="19"/>
      <c r="S42" s="19" t="s">
        <v>49</v>
      </c>
      <c r="T42" s="39">
        <f t="shared" si="2"/>
        <v>400</v>
      </c>
      <c r="U42" s="39">
        <f t="shared" si="3"/>
        <v>4800</v>
      </c>
      <c r="V42" s="36">
        <v>0</v>
      </c>
      <c r="W42" s="36">
        <v>0</v>
      </c>
      <c r="X42" s="18">
        <v>0</v>
      </c>
      <c r="Y42" s="18">
        <v>0</v>
      </c>
      <c r="Z42" s="18">
        <v>0</v>
      </c>
      <c r="AA42" s="18">
        <v>4800</v>
      </c>
      <c r="AB42" s="36"/>
      <c r="AC42" s="36"/>
    </row>
    <row r="43" s="3" customFormat="1" ht="31.5" customHeight="1" spans="1:29">
      <c r="A43" s="18">
        <v>35</v>
      </c>
      <c r="B43" s="18" t="s">
        <v>87</v>
      </c>
      <c r="C43" s="18" t="s">
        <v>43</v>
      </c>
      <c r="D43" s="18" t="s">
        <v>52</v>
      </c>
      <c r="E43" s="18"/>
      <c r="F43" s="19" t="s">
        <v>46</v>
      </c>
      <c r="G43" s="19" t="s">
        <v>46</v>
      </c>
      <c r="H43" s="20">
        <v>41306</v>
      </c>
      <c r="I43" s="20">
        <v>41883</v>
      </c>
      <c r="J43" s="34">
        <v>0</v>
      </c>
      <c r="K43" s="37">
        <f t="shared" si="0"/>
        <v>7</v>
      </c>
      <c r="L43" s="37">
        <f t="shared" si="1"/>
        <v>7</v>
      </c>
      <c r="M43" s="19" t="s">
        <v>47</v>
      </c>
      <c r="N43" s="38">
        <v>15</v>
      </c>
      <c r="O43" s="19" t="s">
        <v>48</v>
      </c>
      <c r="P43" s="19" t="s">
        <v>48</v>
      </c>
      <c r="Q43" s="19" t="s">
        <v>48</v>
      </c>
      <c r="R43" s="19"/>
      <c r="S43" s="19" t="s">
        <v>49</v>
      </c>
      <c r="T43" s="39">
        <f t="shared" si="2"/>
        <v>400</v>
      </c>
      <c r="U43" s="39">
        <f t="shared" si="3"/>
        <v>4800</v>
      </c>
      <c r="V43" s="36">
        <v>0</v>
      </c>
      <c r="W43" s="36">
        <v>0</v>
      </c>
      <c r="X43" s="18">
        <v>0</v>
      </c>
      <c r="Y43" s="18">
        <v>0</v>
      </c>
      <c r="Z43" s="18">
        <v>0</v>
      </c>
      <c r="AA43" s="18">
        <v>4800</v>
      </c>
      <c r="AB43" s="36"/>
      <c r="AC43" s="36"/>
    </row>
    <row r="44" s="3" customFormat="1" ht="31.5" customHeight="1" spans="1:29">
      <c r="A44" s="18">
        <v>36</v>
      </c>
      <c r="B44" s="18" t="s">
        <v>84</v>
      </c>
      <c r="C44" s="18" t="s">
        <v>43</v>
      </c>
      <c r="D44" s="18" t="s">
        <v>44</v>
      </c>
      <c r="E44" s="18"/>
      <c r="F44" s="19" t="s">
        <v>45</v>
      </c>
      <c r="G44" s="19" t="s">
        <v>46</v>
      </c>
      <c r="H44" s="20">
        <v>41671</v>
      </c>
      <c r="I44" s="20">
        <v>41699</v>
      </c>
      <c r="J44" s="34">
        <v>0</v>
      </c>
      <c r="K44" s="37">
        <f t="shared" si="0"/>
        <v>8</v>
      </c>
      <c r="L44" s="37">
        <f t="shared" si="1"/>
        <v>8</v>
      </c>
      <c r="M44" s="19" t="s">
        <v>47</v>
      </c>
      <c r="N44" s="38">
        <v>15</v>
      </c>
      <c r="O44" s="19" t="s">
        <v>48</v>
      </c>
      <c r="P44" s="19" t="s">
        <v>48</v>
      </c>
      <c r="Q44" s="19" t="s">
        <v>48</v>
      </c>
      <c r="R44" s="19"/>
      <c r="S44" s="19" t="s">
        <v>49</v>
      </c>
      <c r="T44" s="39">
        <f t="shared" si="2"/>
        <v>500</v>
      </c>
      <c r="U44" s="39">
        <f t="shared" si="3"/>
        <v>6000</v>
      </c>
      <c r="V44" s="36">
        <v>0</v>
      </c>
      <c r="W44" s="36">
        <v>0</v>
      </c>
      <c r="X44" s="18">
        <v>0</v>
      </c>
      <c r="Y44" s="18">
        <v>0</v>
      </c>
      <c r="Z44" s="18">
        <v>0</v>
      </c>
      <c r="AA44" s="18">
        <v>6000</v>
      </c>
      <c r="AB44" s="36"/>
      <c r="AC44" s="36"/>
    </row>
    <row r="45" s="3" customFormat="1" ht="31.5" customHeight="1" spans="1:29">
      <c r="A45" s="18">
        <v>37</v>
      </c>
      <c r="B45" s="18" t="s">
        <v>88</v>
      </c>
      <c r="C45" s="18" t="s">
        <v>43</v>
      </c>
      <c r="D45" s="18" t="s">
        <v>52</v>
      </c>
      <c r="E45" s="18"/>
      <c r="F45" s="19" t="s">
        <v>46</v>
      </c>
      <c r="G45" s="19" t="s">
        <v>46</v>
      </c>
      <c r="H45" s="20">
        <v>41426</v>
      </c>
      <c r="I45" s="20">
        <v>41699</v>
      </c>
      <c r="J45" s="34">
        <v>0</v>
      </c>
      <c r="K45" s="37">
        <f t="shared" si="0"/>
        <v>8</v>
      </c>
      <c r="L45" s="37">
        <f t="shared" si="1"/>
        <v>8</v>
      </c>
      <c r="M45" s="19" t="s">
        <v>47</v>
      </c>
      <c r="N45" s="38">
        <v>17</v>
      </c>
      <c r="O45" s="19" t="s">
        <v>48</v>
      </c>
      <c r="P45" s="19" t="s">
        <v>48</v>
      </c>
      <c r="Q45" s="19" t="s">
        <v>48</v>
      </c>
      <c r="R45" s="19" t="s">
        <v>89</v>
      </c>
      <c r="S45" s="19" t="s">
        <v>49</v>
      </c>
      <c r="T45" s="39">
        <f t="shared" si="2"/>
        <v>500</v>
      </c>
      <c r="U45" s="39">
        <f t="shared" si="3"/>
        <v>6000</v>
      </c>
      <c r="V45" s="36">
        <v>0</v>
      </c>
      <c r="W45" s="36">
        <v>100</v>
      </c>
      <c r="X45" s="18">
        <v>0</v>
      </c>
      <c r="Y45" s="18">
        <v>100</v>
      </c>
      <c r="Z45" s="18">
        <v>1200</v>
      </c>
      <c r="AA45" s="18">
        <v>7200</v>
      </c>
      <c r="AB45" s="36"/>
      <c r="AC45" s="36"/>
    </row>
    <row r="46" s="3" customFormat="1" ht="31.5" customHeight="1" spans="1:29">
      <c r="A46" s="18">
        <v>38</v>
      </c>
      <c r="B46" s="18" t="s">
        <v>90</v>
      </c>
      <c r="C46" s="18" t="s">
        <v>43</v>
      </c>
      <c r="D46" s="18" t="s">
        <v>52</v>
      </c>
      <c r="E46" s="18"/>
      <c r="F46" s="19" t="s">
        <v>45</v>
      </c>
      <c r="G46" s="19" t="s">
        <v>79</v>
      </c>
      <c r="H46" s="20">
        <v>41730</v>
      </c>
      <c r="I46" s="20">
        <v>41730</v>
      </c>
      <c r="J46" s="34">
        <v>0</v>
      </c>
      <c r="K46" s="37">
        <f t="shared" si="0"/>
        <v>8</v>
      </c>
      <c r="L46" s="37">
        <f t="shared" si="1"/>
        <v>8</v>
      </c>
      <c r="M46" s="19" t="s">
        <v>47</v>
      </c>
      <c r="N46" s="38">
        <v>15</v>
      </c>
      <c r="O46" s="19" t="s">
        <v>48</v>
      </c>
      <c r="P46" s="19" t="s">
        <v>48</v>
      </c>
      <c r="Q46" s="19" t="s">
        <v>48</v>
      </c>
      <c r="R46" s="19"/>
      <c r="S46" s="19" t="s">
        <v>49</v>
      </c>
      <c r="T46" s="39">
        <f t="shared" si="2"/>
        <v>500</v>
      </c>
      <c r="U46" s="39">
        <f t="shared" si="3"/>
        <v>6000</v>
      </c>
      <c r="V46" s="36">
        <v>0</v>
      </c>
      <c r="W46" s="36">
        <v>0</v>
      </c>
      <c r="X46" s="18">
        <v>0</v>
      </c>
      <c r="Y46" s="18">
        <v>0</v>
      </c>
      <c r="Z46" s="18">
        <v>0</v>
      </c>
      <c r="AA46" s="18">
        <v>6000</v>
      </c>
      <c r="AB46" s="36"/>
      <c r="AC46" s="36"/>
    </row>
    <row r="47" s="3" customFormat="1" ht="31.5" customHeight="1" spans="1:29">
      <c r="A47" s="18">
        <v>39</v>
      </c>
      <c r="B47" s="18" t="s">
        <v>91</v>
      </c>
      <c r="C47" s="18" t="s">
        <v>43</v>
      </c>
      <c r="D47" s="18" t="s">
        <v>44</v>
      </c>
      <c r="E47" s="18"/>
      <c r="F47" s="19" t="s">
        <v>46</v>
      </c>
      <c r="G47" s="19" t="s">
        <v>46</v>
      </c>
      <c r="H47" s="20">
        <v>41518</v>
      </c>
      <c r="I47" s="20">
        <v>41518</v>
      </c>
      <c r="J47" s="34">
        <v>0</v>
      </c>
      <c r="K47" s="37">
        <f t="shared" si="0"/>
        <v>8</v>
      </c>
      <c r="L47" s="37">
        <f t="shared" si="1"/>
        <v>8</v>
      </c>
      <c r="M47" s="19" t="s">
        <v>47</v>
      </c>
      <c r="N47" s="38">
        <v>7</v>
      </c>
      <c r="O47" s="19" t="s">
        <v>48</v>
      </c>
      <c r="P47" s="19" t="s">
        <v>48</v>
      </c>
      <c r="Q47" s="19" t="s">
        <v>48</v>
      </c>
      <c r="R47" s="19"/>
      <c r="S47" s="19" t="s">
        <v>49</v>
      </c>
      <c r="T47" s="39">
        <f t="shared" si="2"/>
        <v>500</v>
      </c>
      <c r="U47" s="39">
        <f t="shared" si="3"/>
        <v>6000</v>
      </c>
      <c r="V47" s="36">
        <v>0</v>
      </c>
      <c r="W47" s="36">
        <v>0</v>
      </c>
      <c r="X47" s="18">
        <v>0</v>
      </c>
      <c r="Y47" s="18">
        <v>0</v>
      </c>
      <c r="Z47" s="18">
        <v>0</v>
      </c>
      <c r="AA47" s="18">
        <v>6000</v>
      </c>
      <c r="AB47" s="36"/>
      <c r="AC47" s="36"/>
    </row>
    <row r="48" s="3" customFormat="1" ht="31.5" customHeight="1" spans="1:29">
      <c r="A48" s="18">
        <v>40</v>
      </c>
      <c r="B48" s="18" t="s">
        <v>92</v>
      </c>
      <c r="C48" s="18" t="s">
        <v>43</v>
      </c>
      <c r="D48" s="18" t="s">
        <v>52</v>
      </c>
      <c r="E48" s="18"/>
      <c r="F48" s="19" t="s">
        <v>45</v>
      </c>
      <c r="G48" s="19" t="s">
        <v>46</v>
      </c>
      <c r="H48" s="20">
        <v>41306</v>
      </c>
      <c r="I48" s="20">
        <v>41334</v>
      </c>
      <c r="J48" s="34">
        <v>0</v>
      </c>
      <c r="K48" s="37">
        <f t="shared" si="0"/>
        <v>9</v>
      </c>
      <c r="L48" s="37">
        <f t="shared" si="1"/>
        <v>9</v>
      </c>
      <c r="M48" s="19" t="s">
        <v>47</v>
      </c>
      <c r="N48" s="38">
        <v>10</v>
      </c>
      <c r="O48" s="19" t="s">
        <v>48</v>
      </c>
      <c r="P48" s="19" t="s">
        <v>48</v>
      </c>
      <c r="Q48" s="19" t="s">
        <v>48</v>
      </c>
      <c r="R48" s="19"/>
      <c r="S48" s="19" t="s">
        <v>49</v>
      </c>
      <c r="T48" s="39">
        <f t="shared" si="2"/>
        <v>500</v>
      </c>
      <c r="U48" s="39">
        <f t="shared" si="3"/>
        <v>6000</v>
      </c>
      <c r="V48" s="36">
        <v>0</v>
      </c>
      <c r="W48" s="36">
        <v>0</v>
      </c>
      <c r="X48" s="18">
        <v>0</v>
      </c>
      <c r="Y48" s="18">
        <v>0</v>
      </c>
      <c r="Z48" s="18">
        <v>0</v>
      </c>
      <c r="AA48" s="18">
        <v>6000</v>
      </c>
      <c r="AB48" s="36"/>
      <c r="AC48" s="36"/>
    </row>
    <row r="49" s="3" customFormat="1" ht="31.5" customHeight="1" spans="1:29">
      <c r="A49" s="18">
        <v>41</v>
      </c>
      <c r="B49" s="18" t="s">
        <v>93</v>
      </c>
      <c r="C49" s="18" t="s">
        <v>43</v>
      </c>
      <c r="D49" s="18" t="s">
        <v>52</v>
      </c>
      <c r="E49" s="18"/>
      <c r="F49" s="19" t="s">
        <v>45</v>
      </c>
      <c r="G49" s="19" t="s">
        <v>46</v>
      </c>
      <c r="H49" s="20">
        <v>41153</v>
      </c>
      <c r="I49" s="20">
        <v>41275</v>
      </c>
      <c r="J49" s="34">
        <v>0</v>
      </c>
      <c r="K49" s="37">
        <f t="shared" si="0"/>
        <v>9</v>
      </c>
      <c r="L49" s="37">
        <f t="shared" si="1"/>
        <v>9</v>
      </c>
      <c r="M49" s="19" t="s">
        <v>47</v>
      </c>
      <c r="N49" s="38">
        <v>15</v>
      </c>
      <c r="O49" s="19" t="s">
        <v>48</v>
      </c>
      <c r="P49" s="19" t="s">
        <v>48</v>
      </c>
      <c r="Q49" s="19" t="s">
        <v>48</v>
      </c>
      <c r="R49" s="19"/>
      <c r="S49" s="19" t="s">
        <v>49</v>
      </c>
      <c r="T49" s="39">
        <f t="shared" si="2"/>
        <v>500</v>
      </c>
      <c r="U49" s="39">
        <f t="shared" si="3"/>
        <v>6000</v>
      </c>
      <c r="V49" s="36">
        <v>0</v>
      </c>
      <c r="W49" s="36">
        <v>0</v>
      </c>
      <c r="X49" s="18">
        <v>0</v>
      </c>
      <c r="Y49" s="18">
        <v>0</v>
      </c>
      <c r="Z49" s="18">
        <v>0</v>
      </c>
      <c r="AA49" s="18">
        <v>6000</v>
      </c>
      <c r="AB49" s="36"/>
      <c r="AC49" s="36"/>
    </row>
    <row r="50" s="3" customFormat="1" ht="31.5" customHeight="1" spans="1:29">
      <c r="A50" s="18">
        <v>42</v>
      </c>
      <c r="B50" s="18" t="s">
        <v>94</v>
      </c>
      <c r="C50" s="18" t="s">
        <v>43</v>
      </c>
      <c r="D50" s="18" t="s">
        <v>44</v>
      </c>
      <c r="E50" s="18"/>
      <c r="F50" s="19" t="s">
        <v>45</v>
      </c>
      <c r="G50" s="19" t="s">
        <v>46</v>
      </c>
      <c r="H50" s="20">
        <v>40575</v>
      </c>
      <c r="I50" s="20">
        <v>41183</v>
      </c>
      <c r="J50" s="34">
        <v>0</v>
      </c>
      <c r="K50" s="37">
        <f t="shared" si="0"/>
        <v>9</v>
      </c>
      <c r="L50" s="37">
        <f t="shared" si="1"/>
        <v>9</v>
      </c>
      <c r="M50" s="19" t="s">
        <v>47</v>
      </c>
      <c r="N50" s="38">
        <v>15</v>
      </c>
      <c r="O50" s="19" t="s">
        <v>48</v>
      </c>
      <c r="P50" s="19" t="s">
        <v>48</v>
      </c>
      <c r="Q50" s="19" t="s">
        <v>48</v>
      </c>
      <c r="R50" s="19"/>
      <c r="S50" s="19" t="s">
        <v>49</v>
      </c>
      <c r="T50" s="39">
        <f t="shared" si="2"/>
        <v>500</v>
      </c>
      <c r="U50" s="39">
        <f t="shared" si="3"/>
        <v>6000</v>
      </c>
      <c r="V50" s="36">
        <v>0</v>
      </c>
      <c r="W50" s="36">
        <v>0</v>
      </c>
      <c r="X50" s="18">
        <v>0</v>
      </c>
      <c r="Y50" s="18">
        <v>0</v>
      </c>
      <c r="Z50" s="18">
        <v>0</v>
      </c>
      <c r="AA50" s="18">
        <v>6000</v>
      </c>
      <c r="AB50" s="36"/>
      <c r="AC50" s="36"/>
    </row>
    <row r="51" s="3" customFormat="1" ht="31.5" customHeight="1" spans="1:29">
      <c r="A51" s="18">
        <v>43</v>
      </c>
      <c r="B51" s="18" t="s">
        <v>95</v>
      </c>
      <c r="C51" s="18" t="s">
        <v>43</v>
      </c>
      <c r="D51" s="18" t="s">
        <v>52</v>
      </c>
      <c r="E51" s="18"/>
      <c r="F51" s="19" t="s">
        <v>45</v>
      </c>
      <c r="G51" s="19" t="s">
        <v>46</v>
      </c>
      <c r="H51" s="20">
        <v>41030</v>
      </c>
      <c r="I51" s="20">
        <v>41030</v>
      </c>
      <c r="J51" s="34">
        <v>0</v>
      </c>
      <c r="K51" s="37">
        <f t="shared" si="0"/>
        <v>10</v>
      </c>
      <c r="L51" s="37">
        <f t="shared" si="1"/>
        <v>10</v>
      </c>
      <c r="M51" s="19" t="s">
        <v>47</v>
      </c>
      <c r="N51" s="38">
        <v>16</v>
      </c>
      <c r="O51" s="19" t="s">
        <v>48</v>
      </c>
      <c r="P51" s="19" t="s">
        <v>48</v>
      </c>
      <c r="Q51" s="19" t="s">
        <v>48</v>
      </c>
      <c r="R51" s="19"/>
      <c r="S51" s="19" t="s">
        <v>49</v>
      </c>
      <c r="T51" s="39">
        <f t="shared" si="2"/>
        <v>500</v>
      </c>
      <c r="U51" s="39">
        <f t="shared" si="3"/>
        <v>6000</v>
      </c>
      <c r="V51" s="36">
        <v>0</v>
      </c>
      <c r="W51" s="36">
        <v>0</v>
      </c>
      <c r="X51" s="18">
        <v>0</v>
      </c>
      <c r="Y51" s="18">
        <v>0</v>
      </c>
      <c r="Z51" s="18">
        <v>0</v>
      </c>
      <c r="AA51" s="18">
        <v>6000</v>
      </c>
      <c r="AB51" s="36"/>
      <c r="AC51" s="36"/>
    </row>
    <row r="52" s="3" customFormat="1" ht="31.5" customHeight="1" spans="1:29">
      <c r="A52" s="18">
        <v>44</v>
      </c>
      <c r="B52" s="18" t="s">
        <v>96</v>
      </c>
      <c r="C52" s="18" t="s">
        <v>43</v>
      </c>
      <c r="D52" s="18" t="s">
        <v>52</v>
      </c>
      <c r="E52" s="18"/>
      <c r="F52" s="19" t="s">
        <v>46</v>
      </c>
      <c r="G52" s="19" t="s">
        <v>46</v>
      </c>
      <c r="H52" s="20">
        <v>40238</v>
      </c>
      <c r="I52" s="20">
        <v>41030</v>
      </c>
      <c r="J52" s="34">
        <v>0</v>
      </c>
      <c r="K52" s="37">
        <f t="shared" si="0"/>
        <v>10</v>
      </c>
      <c r="L52" s="37">
        <f t="shared" si="1"/>
        <v>10</v>
      </c>
      <c r="M52" s="19" t="s">
        <v>47</v>
      </c>
      <c r="N52" s="38">
        <v>15</v>
      </c>
      <c r="O52" s="19" t="s">
        <v>48</v>
      </c>
      <c r="P52" s="19" t="s">
        <v>48</v>
      </c>
      <c r="Q52" s="19" t="s">
        <v>48</v>
      </c>
      <c r="R52" s="19"/>
      <c r="S52" s="19" t="s">
        <v>49</v>
      </c>
      <c r="T52" s="39">
        <f t="shared" si="2"/>
        <v>500</v>
      </c>
      <c r="U52" s="39">
        <f t="shared" si="3"/>
        <v>6000</v>
      </c>
      <c r="V52" s="36">
        <v>0</v>
      </c>
      <c r="W52" s="36">
        <v>0</v>
      </c>
      <c r="X52" s="18">
        <v>0</v>
      </c>
      <c r="Y52" s="18">
        <v>0</v>
      </c>
      <c r="Z52" s="18">
        <v>0</v>
      </c>
      <c r="AA52" s="18">
        <v>6000</v>
      </c>
      <c r="AB52" s="36"/>
      <c r="AC52" s="36"/>
    </row>
    <row r="53" s="3" customFormat="1" ht="31.5" customHeight="1" spans="1:29">
      <c r="A53" s="18">
        <v>45</v>
      </c>
      <c r="B53" s="18" t="s">
        <v>97</v>
      </c>
      <c r="C53" s="18" t="s">
        <v>43</v>
      </c>
      <c r="D53" s="18" t="s">
        <v>52</v>
      </c>
      <c r="E53" s="18"/>
      <c r="F53" s="19" t="s">
        <v>45</v>
      </c>
      <c r="G53" s="19" t="s">
        <v>46</v>
      </c>
      <c r="H53" s="20">
        <v>40603</v>
      </c>
      <c r="I53" s="20">
        <v>41030</v>
      </c>
      <c r="J53" s="34">
        <v>0</v>
      </c>
      <c r="K53" s="37">
        <f t="shared" si="0"/>
        <v>10</v>
      </c>
      <c r="L53" s="37">
        <f t="shared" si="1"/>
        <v>10</v>
      </c>
      <c r="M53" s="19" t="s">
        <v>47</v>
      </c>
      <c r="N53" s="38">
        <v>16</v>
      </c>
      <c r="O53" s="19" t="s">
        <v>48</v>
      </c>
      <c r="P53" s="19" t="s">
        <v>48</v>
      </c>
      <c r="Q53" s="19" t="s">
        <v>48</v>
      </c>
      <c r="R53" s="19"/>
      <c r="S53" s="19" t="s">
        <v>49</v>
      </c>
      <c r="T53" s="39">
        <f t="shared" si="2"/>
        <v>500</v>
      </c>
      <c r="U53" s="39">
        <f t="shared" si="3"/>
        <v>6000</v>
      </c>
      <c r="V53" s="36">
        <v>0</v>
      </c>
      <c r="W53" s="36">
        <v>0</v>
      </c>
      <c r="X53" s="18">
        <v>0</v>
      </c>
      <c r="Y53" s="18">
        <v>0</v>
      </c>
      <c r="Z53" s="18">
        <v>0</v>
      </c>
      <c r="AA53" s="18">
        <v>6000</v>
      </c>
      <c r="AB53" s="36"/>
      <c r="AC53" s="36"/>
    </row>
    <row r="54" s="3" customFormat="1" ht="31.5" customHeight="1" spans="1:29">
      <c r="A54" s="18">
        <v>46</v>
      </c>
      <c r="B54" s="18" t="s">
        <v>98</v>
      </c>
      <c r="C54" s="18" t="s">
        <v>43</v>
      </c>
      <c r="D54" s="18" t="s">
        <v>44</v>
      </c>
      <c r="E54" s="18"/>
      <c r="F54" s="19" t="s">
        <v>46</v>
      </c>
      <c r="G54" s="19" t="s">
        <v>46</v>
      </c>
      <c r="H54" s="20">
        <v>40391</v>
      </c>
      <c r="I54" s="20">
        <v>41030</v>
      </c>
      <c r="J54" s="34">
        <v>0</v>
      </c>
      <c r="K54" s="37">
        <f t="shared" si="0"/>
        <v>10</v>
      </c>
      <c r="L54" s="37">
        <f t="shared" si="1"/>
        <v>10</v>
      </c>
      <c r="M54" s="19" t="s">
        <v>47</v>
      </c>
      <c r="N54" s="38">
        <v>14</v>
      </c>
      <c r="O54" s="19" t="s">
        <v>48</v>
      </c>
      <c r="P54" s="19" t="s">
        <v>48</v>
      </c>
      <c r="Q54" s="19" t="s">
        <v>48</v>
      </c>
      <c r="R54" s="19"/>
      <c r="S54" s="19" t="s">
        <v>49</v>
      </c>
      <c r="T54" s="39">
        <f t="shared" si="2"/>
        <v>500</v>
      </c>
      <c r="U54" s="39">
        <f t="shared" si="3"/>
        <v>6000</v>
      </c>
      <c r="V54" s="36">
        <v>0</v>
      </c>
      <c r="W54" s="36">
        <v>0</v>
      </c>
      <c r="X54" s="18">
        <v>0</v>
      </c>
      <c r="Y54" s="18">
        <v>0</v>
      </c>
      <c r="Z54" s="18">
        <v>0</v>
      </c>
      <c r="AA54" s="18">
        <v>6000</v>
      </c>
      <c r="AB54" s="36"/>
      <c r="AC54" s="36"/>
    </row>
    <row r="55" s="3" customFormat="1" ht="31.5" customHeight="1" spans="1:29">
      <c r="A55" s="18">
        <v>47</v>
      </c>
      <c r="B55" s="18" t="s">
        <v>99</v>
      </c>
      <c r="C55" s="18" t="s">
        <v>43</v>
      </c>
      <c r="D55" s="18" t="s">
        <v>52</v>
      </c>
      <c r="E55" s="18"/>
      <c r="F55" s="19" t="s">
        <v>46</v>
      </c>
      <c r="G55" s="19" t="s">
        <v>46</v>
      </c>
      <c r="H55" s="20">
        <v>40817</v>
      </c>
      <c r="I55" s="20">
        <v>40817</v>
      </c>
      <c r="J55" s="34">
        <v>0</v>
      </c>
      <c r="K55" s="37">
        <f t="shared" si="0"/>
        <v>10</v>
      </c>
      <c r="L55" s="37">
        <f t="shared" si="1"/>
        <v>10</v>
      </c>
      <c r="M55" s="19" t="s">
        <v>47</v>
      </c>
      <c r="N55" s="38">
        <v>16</v>
      </c>
      <c r="O55" s="19" t="s">
        <v>48</v>
      </c>
      <c r="P55" s="19" t="s">
        <v>48</v>
      </c>
      <c r="Q55" s="19" t="s">
        <v>48</v>
      </c>
      <c r="R55" s="19"/>
      <c r="S55" s="19" t="s">
        <v>49</v>
      </c>
      <c r="T55" s="39">
        <f t="shared" si="2"/>
        <v>500</v>
      </c>
      <c r="U55" s="39">
        <f t="shared" si="3"/>
        <v>6000</v>
      </c>
      <c r="V55" s="36">
        <v>0</v>
      </c>
      <c r="W55" s="36">
        <v>0</v>
      </c>
      <c r="X55" s="18">
        <v>0</v>
      </c>
      <c r="Y55" s="18">
        <v>0</v>
      </c>
      <c r="Z55" s="18">
        <v>0</v>
      </c>
      <c r="AA55" s="18">
        <v>6000</v>
      </c>
      <c r="AB55" s="36"/>
      <c r="AC55" s="36"/>
    </row>
    <row r="56" s="3" customFormat="1" ht="31.5" customHeight="1" spans="1:29">
      <c r="A56" s="18">
        <v>48</v>
      </c>
      <c r="B56" s="18" t="s">
        <v>100</v>
      </c>
      <c r="C56" s="18" t="s">
        <v>43</v>
      </c>
      <c r="D56" s="18" t="s">
        <v>44</v>
      </c>
      <c r="E56" s="18"/>
      <c r="F56" s="19" t="s">
        <v>45</v>
      </c>
      <c r="G56" s="19" t="s">
        <v>45</v>
      </c>
      <c r="H56" s="20">
        <v>40756</v>
      </c>
      <c r="I56" s="20">
        <v>40756</v>
      </c>
      <c r="J56" s="34">
        <v>0</v>
      </c>
      <c r="K56" s="37">
        <f t="shared" si="0"/>
        <v>10</v>
      </c>
      <c r="L56" s="37">
        <f t="shared" si="1"/>
        <v>10</v>
      </c>
      <c r="M56" s="19" t="s">
        <v>47</v>
      </c>
      <c r="N56" s="38">
        <v>16</v>
      </c>
      <c r="O56" s="19" t="s">
        <v>48</v>
      </c>
      <c r="P56" s="19" t="s">
        <v>48</v>
      </c>
      <c r="Q56" s="19" t="s">
        <v>48</v>
      </c>
      <c r="R56" s="19"/>
      <c r="S56" s="19" t="s">
        <v>49</v>
      </c>
      <c r="T56" s="39">
        <f t="shared" si="2"/>
        <v>500</v>
      </c>
      <c r="U56" s="39">
        <f t="shared" si="3"/>
        <v>6000</v>
      </c>
      <c r="V56" s="36">
        <v>0</v>
      </c>
      <c r="W56" s="36">
        <v>0</v>
      </c>
      <c r="X56" s="18">
        <v>0</v>
      </c>
      <c r="Y56" s="18">
        <v>0</v>
      </c>
      <c r="Z56" s="18">
        <v>0</v>
      </c>
      <c r="AA56" s="18">
        <v>6000</v>
      </c>
      <c r="AB56" s="36"/>
      <c r="AC56" s="36"/>
    </row>
    <row r="57" s="3" customFormat="1" ht="31.5" customHeight="1" spans="1:29">
      <c r="A57" s="18">
        <v>49</v>
      </c>
      <c r="B57" s="18" t="s">
        <v>101</v>
      </c>
      <c r="C57" s="18" t="s">
        <v>43</v>
      </c>
      <c r="D57" s="18" t="s">
        <v>52</v>
      </c>
      <c r="E57" s="18"/>
      <c r="F57" s="19" t="s">
        <v>46</v>
      </c>
      <c r="G57" s="19" t="s">
        <v>46</v>
      </c>
      <c r="H57" s="20">
        <v>39661</v>
      </c>
      <c r="I57" s="20">
        <v>40483</v>
      </c>
      <c r="J57" s="34">
        <v>0</v>
      </c>
      <c r="K57" s="37">
        <f t="shared" si="0"/>
        <v>11</v>
      </c>
      <c r="L57" s="37">
        <f t="shared" si="1"/>
        <v>11</v>
      </c>
      <c r="M57" s="19" t="s">
        <v>47</v>
      </c>
      <c r="N57" s="38">
        <v>9</v>
      </c>
      <c r="O57" s="19" t="s">
        <v>48</v>
      </c>
      <c r="P57" s="19" t="s">
        <v>48</v>
      </c>
      <c r="Q57" s="19" t="s">
        <v>48</v>
      </c>
      <c r="R57" s="19"/>
      <c r="S57" s="19" t="s">
        <v>49</v>
      </c>
      <c r="T57" s="39">
        <f t="shared" si="2"/>
        <v>500</v>
      </c>
      <c r="U57" s="39">
        <f t="shared" si="3"/>
        <v>6000</v>
      </c>
      <c r="V57" s="36">
        <v>0</v>
      </c>
      <c r="W57" s="36">
        <v>0</v>
      </c>
      <c r="X57" s="18">
        <v>0</v>
      </c>
      <c r="Y57" s="18">
        <v>0</v>
      </c>
      <c r="Z57" s="18">
        <v>0</v>
      </c>
      <c r="AA57" s="18">
        <v>6000</v>
      </c>
      <c r="AB57" s="36"/>
      <c r="AC57" s="36"/>
    </row>
    <row r="58" s="3" customFormat="1" ht="31.5" customHeight="1" spans="1:29">
      <c r="A58" s="18">
        <v>50</v>
      </c>
      <c r="B58" s="18" t="s">
        <v>102</v>
      </c>
      <c r="C58" s="18" t="s">
        <v>43</v>
      </c>
      <c r="D58" s="18" t="s">
        <v>44</v>
      </c>
      <c r="E58" s="18"/>
      <c r="F58" s="19" t="s">
        <v>45</v>
      </c>
      <c r="G58" s="19" t="s">
        <v>45</v>
      </c>
      <c r="H58" s="20">
        <v>40269</v>
      </c>
      <c r="I58" s="20">
        <v>40269</v>
      </c>
      <c r="J58" s="34">
        <v>0</v>
      </c>
      <c r="K58" s="37">
        <f t="shared" si="0"/>
        <v>12</v>
      </c>
      <c r="L58" s="37">
        <f t="shared" si="1"/>
        <v>12</v>
      </c>
      <c r="M58" s="19" t="s">
        <v>47</v>
      </c>
      <c r="N58" s="38">
        <v>15</v>
      </c>
      <c r="O58" s="19" t="s">
        <v>48</v>
      </c>
      <c r="P58" s="19" t="s">
        <v>48</v>
      </c>
      <c r="Q58" s="19" t="s">
        <v>48</v>
      </c>
      <c r="R58" s="19"/>
      <c r="S58" s="19" t="s">
        <v>49</v>
      </c>
      <c r="T58" s="39">
        <f t="shared" si="2"/>
        <v>500</v>
      </c>
      <c r="U58" s="39">
        <f t="shared" si="3"/>
        <v>6000</v>
      </c>
      <c r="V58" s="36">
        <v>0</v>
      </c>
      <c r="W58" s="36">
        <v>0</v>
      </c>
      <c r="X58" s="18">
        <v>0</v>
      </c>
      <c r="Y58" s="18">
        <v>0</v>
      </c>
      <c r="Z58" s="18">
        <v>0</v>
      </c>
      <c r="AA58" s="18">
        <v>6000</v>
      </c>
      <c r="AB58" s="36"/>
      <c r="AC58" s="36"/>
    </row>
    <row r="59" s="3" customFormat="1" ht="31.5" customHeight="1" spans="1:29">
      <c r="A59" s="18">
        <v>51</v>
      </c>
      <c r="B59" s="18" t="s">
        <v>103</v>
      </c>
      <c r="C59" s="18" t="s">
        <v>43</v>
      </c>
      <c r="D59" s="18" t="s">
        <v>52</v>
      </c>
      <c r="E59" s="18"/>
      <c r="F59" s="19" t="s">
        <v>46</v>
      </c>
      <c r="G59" s="19" t="s">
        <v>46</v>
      </c>
      <c r="H59" s="20">
        <v>39873</v>
      </c>
      <c r="I59" s="20">
        <v>40269</v>
      </c>
      <c r="J59" s="34">
        <v>0</v>
      </c>
      <c r="K59" s="37">
        <f t="shared" si="0"/>
        <v>12</v>
      </c>
      <c r="L59" s="37">
        <f t="shared" si="1"/>
        <v>12</v>
      </c>
      <c r="M59" s="19" t="s">
        <v>47</v>
      </c>
      <c r="N59" s="38">
        <v>7</v>
      </c>
      <c r="O59" s="19" t="s">
        <v>48</v>
      </c>
      <c r="P59" s="19" t="s">
        <v>48</v>
      </c>
      <c r="Q59" s="19" t="s">
        <v>48</v>
      </c>
      <c r="R59" s="19"/>
      <c r="S59" s="19" t="s">
        <v>49</v>
      </c>
      <c r="T59" s="39">
        <f t="shared" si="2"/>
        <v>500</v>
      </c>
      <c r="U59" s="39">
        <f t="shared" si="3"/>
        <v>6000</v>
      </c>
      <c r="V59" s="36">
        <v>0</v>
      </c>
      <c r="W59" s="36">
        <v>0</v>
      </c>
      <c r="X59" s="18">
        <v>0</v>
      </c>
      <c r="Y59" s="18">
        <v>0</v>
      </c>
      <c r="Z59" s="18">
        <v>0</v>
      </c>
      <c r="AA59" s="18">
        <v>6000</v>
      </c>
      <c r="AB59" s="36"/>
      <c r="AC59" s="36"/>
    </row>
    <row r="60" s="3" customFormat="1" ht="31.5" customHeight="1" spans="1:29">
      <c r="A60" s="18">
        <v>52</v>
      </c>
      <c r="B60" s="18" t="s">
        <v>104</v>
      </c>
      <c r="C60" s="18" t="s">
        <v>43</v>
      </c>
      <c r="D60" s="18" t="s">
        <v>44</v>
      </c>
      <c r="E60" s="18"/>
      <c r="F60" s="19" t="s">
        <v>45</v>
      </c>
      <c r="G60" s="19" t="s">
        <v>45</v>
      </c>
      <c r="H60" s="20">
        <v>38930</v>
      </c>
      <c r="I60" s="20">
        <v>40269</v>
      </c>
      <c r="J60" s="34">
        <v>0</v>
      </c>
      <c r="K60" s="37">
        <f t="shared" si="0"/>
        <v>12</v>
      </c>
      <c r="L60" s="37">
        <f t="shared" si="1"/>
        <v>12</v>
      </c>
      <c r="M60" s="19" t="s">
        <v>47</v>
      </c>
      <c r="N60" s="38">
        <v>7</v>
      </c>
      <c r="O60" s="19" t="s">
        <v>48</v>
      </c>
      <c r="P60" s="19" t="s">
        <v>48</v>
      </c>
      <c r="Q60" s="19" t="s">
        <v>48</v>
      </c>
      <c r="R60" s="19"/>
      <c r="S60" s="19" t="s">
        <v>49</v>
      </c>
      <c r="T60" s="39">
        <f t="shared" si="2"/>
        <v>500</v>
      </c>
      <c r="U60" s="39">
        <f t="shared" si="3"/>
        <v>6000</v>
      </c>
      <c r="V60" s="36">
        <v>0</v>
      </c>
      <c r="W60" s="36">
        <v>0</v>
      </c>
      <c r="X60" s="18">
        <v>0</v>
      </c>
      <c r="Y60" s="18">
        <v>0</v>
      </c>
      <c r="Z60" s="18">
        <v>0</v>
      </c>
      <c r="AA60" s="18">
        <v>6000</v>
      </c>
      <c r="AB60" s="36"/>
      <c r="AC60" s="36"/>
    </row>
    <row r="61" s="3" customFormat="1" ht="31.5" customHeight="1" spans="1:29">
      <c r="A61" s="18">
        <v>53</v>
      </c>
      <c r="B61" s="18" t="s">
        <v>105</v>
      </c>
      <c r="C61" s="18" t="s">
        <v>43</v>
      </c>
      <c r="D61" s="18" t="s">
        <v>44</v>
      </c>
      <c r="E61" s="18" t="s">
        <v>106</v>
      </c>
      <c r="F61" s="19" t="s">
        <v>46</v>
      </c>
      <c r="G61" s="19" t="s">
        <v>46</v>
      </c>
      <c r="H61" s="20">
        <v>38231</v>
      </c>
      <c r="I61" s="20">
        <v>38322</v>
      </c>
      <c r="J61" s="34">
        <v>0</v>
      </c>
      <c r="K61" s="37">
        <f t="shared" si="0"/>
        <v>17</v>
      </c>
      <c r="L61" s="37">
        <f t="shared" si="1"/>
        <v>17</v>
      </c>
      <c r="M61" s="19" t="s">
        <v>47</v>
      </c>
      <c r="N61" s="38">
        <v>6</v>
      </c>
      <c r="O61" s="19" t="s">
        <v>48</v>
      </c>
      <c r="P61" s="19" t="s">
        <v>48</v>
      </c>
      <c r="Q61" s="19" t="s">
        <v>48</v>
      </c>
      <c r="R61" s="19" t="s">
        <v>53</v>
      </c>
      <c r="S61" s="19" t="s">
        <v>49</v>
      </c>
      <c r="T61" s="39">
        <f t="shared" si="2"/>
        <v>500</v>
      </c>
      <c r="U61" s="39">
        <f t="shared" si="3"/>
        <v>6000</v>
      </c>
      <c r="V61" s="36">
        <v>0</v>
      </c>
      <c r="W61" s="36">
        <v>100</v>
      </c>
      <c r="X61" s="18">
        <v>0</v>
      </c>
      <c r="Y61" s="18">
        <v>100</v>
      </c>
      <c r="Z61" s="18">
        <v>1200</v>
      </c>
      <c r="AA61" s="18">
        <v>7200</v>
      </c>
      <c r="AB61" s="36"/>
      <c r="AC61" s="36"/>
    </row>
    <row r="62" s="3" customFormat="1" ht="31.5" customHeight="1" spans="1:29">
      <c r="A62" s="18">
        <v>54</v>
      </c>
      <c r="B62" s="18" t="s">
        <v>107</v>
      </c>
      <c r="C62" s="18" t="s">
        <v>108</v>
      </c>
      <c r="D62" s="18" t="s">
        <v>44</v>
      </c>
      <c r="E62" s="18"/>
      <c r="F62" s="19" t="s">
        <v>45</v>
      </c>
      <c r="G62" s="19" t="s">
        <v>45</v>
      </c>
      <c r="H62" s="20">
        <v>43556</v>
      </c>
      <c r="I62" s="20">
        <v>43556</v>
      </c>
      <c r="J62" s="34"/>
      <c r="K62" s="37">
        <f t="shared" si="0"/>
        <v>3</v>
      </c>
      <c r="L62" s="37">
        <f t="shared" si="1"/>
        <v>3</v>
      </c>
      <c r="M62" s="19" t="s">
        <v>47</v>
      </c>
      <c r="N62" s="38">
        <v>18</v>
      </c>
      <c r="O62" s="19" t="s">
        <v>48</v>
      </c>
      <c r="P62" s="19" t="s">
        <v>48</v>
      </c>
      <c r="Q62" s="19" t="s">
        <v>48</v>
      </c>
      <c r="R62" s="19"/>
      <c r="S62" s="19" t="s">
        <v>49</v>
      </c>
      <c r="T62" s="39">
        <f t="shared" si="2"/>
        <v>200</v>
      </c>
      <c r="U62" s="39">
        <f t="shared" si="3"/>
        <v>2400</v>
      </c>
      <c r="V62" s="36">
        <v>0</v>
      </c>
      <c r="W62" s="36" t="s">
        <v>109</v>
      </c>
      <c r="X62" s="18">
        <v>0</v>
      </c>
      <c r="Y62" s="18">
        <v>0</v>
      </c>
      <c r="Z62" s="18">
        <v>0</v>
      </c>
      <c r="AA62" s="18">
        <v>2400</v>
      </c>
      <c r="AB62" s="36"/>
      <c r="AC62" s="36"/>
    </row>
    <row r="63" s="3" customFormat="1" ht="31.5" customHeight="1" spans="1:29">
      <c r="A63" s="18">
        <v>55</v>
      </c>
      <c r="B63" s="18" t="s">
        <v>110</v>
      </c>
      <c r="C63" s="18" t="s">
        <v>108</v>
      </c>
      <c r="D63" s="18" t="s">
        <v>52</v>
      </c>
      <c r="E63" s="18"/>
      <c r="F63" s="19" t="s">
        <v>45</v>
      </c>
      <c r="G63" s="19" t="s">
        <v>45</v>
      </c>
      <c r="H63" s="20">
        <v>44105</v>
      </c>
      <c r="I63" s="20">
        <v>44105</v>
      </c>
      <c r="J63" s="34"/>
      <c r="K63" s="37">
        <f t="shared" si="0"/>
        <v>1</v>
      </c>
      <c r="L63" s="37">
        <f t="shared" si="1"/>
        <v>1</v>
      </c>
      <c r="M63" s="19" t="s">
        <v>47</v>
      </c>
      <c r="N63" s="38">
        <v>18</v>
      </c>
      <c r="O63" s="19" t="s">
        <v>48</v>
      </c>
      <c r="P63" s="19" t="s">
        <v>48</v>
      </c>
      <c r="Q63" s="19" t="s">
        <v>48</v>
      </c>
      <c r="R63" s="19"/>
      <c r="S63" s="19" t="s">
        <v>49</v>
      </c>
      <c r="T63" s="39">
        <f t="shared" si="2"/>
        <v>100</v>
      </c>
      <c r="U63" s="39">
        <f t="shared" si="3"/>
        <v>1200</v>
      </c>
      <c r="V63" s="36">
        <v>0</v>
      </c>
      <c r="W63" s="36" t="s">
        <v>109</v>
      </c>
      <c r="X63" s="18">
        <v>0</v>
      </c>
      <c r="Y63" s="18">
        <v>0</v>
      </c>
      <c r="Z63" s="18">
        <v>0</v>
      </c>
      <c r="AA63" s="18">
        <v>1200</v>
      </c>
      <c r="AB63" s="36"/>
      <c r="AC63" s="36"/>
    </row>
    <row r="64" s="3" customFormat="1" ht="31.5" customHeight="1" spans="1:29">
      <c r="A64" s="18">
        <v>56</v>
      </c>
      <c r="B64" s="18" t="s">
        <v>111</v>
      </c>
      <c r="C64" s="18" t="s">
        <v>108</v>
      </c>
      <c r="D64" s="18" t="s">
        <v>44</v>
      </c>
      <c r="E64" s="18"/>
      <c r="F64" s="19" t="s">
        <v>46</v>
      </c>
      <c r="G64" s="19" t="s">
        <v>79</v>
      </c>
      <c r="H64" s="20">
        <v>44256</v>
      </c>
      <c r="I64" s="20">
        <v>44256</v>
      </c>
      <c r="J64" s="34"/>
      <c r="K64" s="37">
        <f t="shared" si="0"/>
        <v>1</v>
      </c>
      <c r="L64" s="37">
        <f t="shared" si="1"/>
        <v>1</v>
      </c>
      <c r="M64" s="19" t="s">
        <v>47</v>
      </c>
      <c r="N64" s="38">
        <v>16</v>
      </c>
      <c r="O64" s="19" t="s">
        <v>48</v>
      </c>
      <c r="P64" s="19" t="s">
        <v>48</v>
      </c>
      <c r="Q64" s="19" t="s">
        <v>48</v>
      </c>
      <c r="R64" s="19"/>
      <c r="S64" s="19" t="s">
        <v>49</v>
      </c>
      <c r="T64" s="39">
        <f t="shared" si="2"/>
        <v>100</v>
      </c>
      <c r="U64" s="39">
        <f t="shared" si="3"/>
        <v>1200</v>
      </c>
      <c r="V64" s="36">
        <v>0</v>
      </c>
      <c r="W64" s="36" t="s">
        <v>109</v>
      </c>
      <c r="X64" s="18">
        <v>0</v>
      </c>
      <c r="Y64" s="18">
        <v>0</v>
      </c>
      <c r="Z64" s="18">
        <v>0</v>
      </c>
      <c r="AA64" s="18">
        <v>1200</v>
      </c>
      <c r="AB64" s="36"/>
      <c r="AC64" s="36"/>
    </row>
    <row r="65" s="3" customFormat="1" ht="31.5" customHeight="1" spans="1:29">
      <c r="A65" s="18">
        <v>57</v>
      </c>
      <c r="B65" s="18" t="s">
        <v>112</v>
      </c>
      <c r="C65" s="18" t="s">
        <v>108</v>
      </c>
      <c r="D65" s="18" t="s">
        <v>44</v>
      </c>
      <c r="E65" s="18"/>
      <c r="F65" s="19" t="s">
        <v>46</v>
      </c>
      <c r="G65" s="19" t="s">
        <v>46</v>
      </c>
      <c r="H65" s="20">
        <v>44075</v>
      </c>
      <c r="I65" s="20">
        <v>44075</v>
      </c>
      <c r="J65" s="34"/>
      <c r="K65" s="37">
        <f t="shared" si="0"/>
        <v>1</v>
      </c>
      <c r="L65" s="37">
        <f t="shared" si="1"/>
        <v>1</v>
      </c>
      <c r="M65" s="19" t="s">
        <v>47</v>
      </c>
      <c r="N65" s="38">
        <v>18</v>
      </c>
      <c r="O65" s="19" t="s">
        <v>48</v>
      </c>
      <c r="P65" s="19" t="s">
        <v>48</v>
      </c>
      <c r="Q65" s="19" t="s">
        <v>48</v>
      </c>
      <c r="R65" s="19"/>
      <c r="S65" s="19" t="s">
        <v>49</v>
      </c>
      <c r="T65" s="39">
        <f t="shared" si="2"/>
        <v>100</v>
      </c>
      <c r="U65" s="39">
        <f t="shared" si="3"/>
        <v>1200</v>
      </c>
      <c r="V65" s="36">
        <v>0</v>
      </c>
      <c r="W65" s="36" t="s">
        <v>109</v>
      </c>
      <c r="X65" s="18">
        <v>0</v>
      </c>
      <c r="Y65" s="18">
        <v>0</v>
      </c>
      <c r="Z65" s="18">
        <v>0</v>
      </c>
      <c r="AA65" s="18">
        <v>1200</v>
      </c>
      <c r="AB65" s="36"/>
      <c r="AC65" s="36"/>
    </row>
    <row r="66" s="3" customFormat="1" ht="31.5" customHeight="1" spans="1:29">
      <c r="A66" s="18">
        <v>58</v>
      </c>
      <c r="B66" s="18" t="s">
        <v>113</v>
      </c>
      <c r="C66" s="18" t="s">
        <v>108</v>
      </c>
      <c r="D66" s="18" t="s">
        <v>44</v>
      </c>
      <c r="E66" s="18"/>
      <c r="F66" s="19" t="s">
        <v>46</v>
      </c>
      <c r="G66" s="19" t="s">
        <v>46</v>
      </c>
      <c r="H66" s="20">
        <v>44348</v>
      </c>
      <c r="I66" s="20">
        <v>44348</v>
      </c>
      <c r="J66" s="34"/>
      <c r="K66" s="37">
        <f t="shared" si="0"/>
        <v>1</v>
      </c>
      <c r="L66" s="37">
        <f t="shared" si="1"/>
        <v>1</v>
      </c>
      <c r="M66" s="19" t="s">
        <v>47</v>
      </c>
      <c r="N66" s="38">
        <v>18</v>
      </c>
      <c r="O66" s="19" t="s">
        <v>48</v>
      </c>
      <c r="P66" s="19" t="s">
        <v>48</v>
      </c>
      <c r="Q66" s="19" t="s">
        <v>48</v>
      </c>
      <c r="R66" s="19"/>
      <c r="S66" s="19" t="s">
        <v>49</v>
      </c>
      <c r="T66" s="39">
        <f t="shared" si="2"/>
        <v>100</v>
      </c>
      <c r="U66" s="39">
        <f t="shared" si="3"/>
        <v>1200</v>
      </c>
      <c r="V66" s="36">
        <v>0</v>
      </c>
      <c r="W66" s="36" t="s">
        <v>109</v>
      </c>
      <c r="X66" s="18">
        <v>0</v>
      </c>
      <c r="Y66" s="18">
        <v>0</v>
      </c>
      <c r="Z66" s="18">
        <v>0</v>
      </c>
      <c r="AA66" s="18">
        <v>1200</v>
      </c>
      <c r="AB66" s="36"/>
      <c r="AC66" s="36"/>
    </row>
    <row r="67" s="3" customFormat="1" ht="31.5" customHeight="1" spans="1:29">
      <c r="A67" s="18">
        <v>59</v>
      </c>
      <c r="B67" s="18" t="s">
        <v>114</v>
      </c>
      <c r="C67" s="18" t="s">
        <v>108</v>
      </c>
      <c r="D67" s="18" t="s">
        <v>44</v>
      </c>
      <c r="E67" s="18"/>
      <c r="F67" s="19" t="s">
        <v>46</v>
      </c>
      <c r="G67" s="19" t="s">
        <v>46</v>
      </c>
      <c r="H67" s="20">
        <v>43344</v>
      </c>
      <c r="I67" s="20">
        <v>43344</v>
      </c>
      <c r="J67" s="34"/>
      <c r="K67" s="37">
        <f t="shared" si="0"/>
        <v>3</v>
      </c>
      <c r="L67" s="37">
        <f t="shared" si="1"/>
        <v>3</v>
      </c>
      <c r="M67" s="19" t="s">
        <v>47</v>
      </c>
      <c r="N67" s="38">
        <v>16</v>
      </c>
      <c r="O67" s="19" t="s">
        <v>48</v>
      </c>
      <c r="P67" s="19" t="s">
        <v>48</v>
      </c>
      <c r="Q67" s="19" t="s">
        <v>48</v>
      </c>
      <c r="R67" s="19"/>
      <c r="S67" s="19" t="s">
        <v>49</v>
      </c>
      <c r="T67" s="39">
        <f t="shared" si="2"/>
        <v>200</v>
      </c>
      <c r="U67" s="39">
        <f t="shared" si="3"/>
        <v>2400</v>
      </c>
      <c r="V67" s="36">
        <v>0</v>
      </c>
      <c r="W67" s="36" t="s">
        <v>109</v>
      </c>
      <c r="X67" s="18">
        <v>0</v>
      </c>
      <c r="Y67" s="18">
        <v>0</v>
      </c>
      <c r="Z67" s="18">
        <v>0</v>
      </c>
      <c r="AA67" s="18">
        <v>2400</v>
      </c>
      <c r="AB67" s="36"/>
      <c r="AC67" s="36"/>
    </row>
    <row r="68" s="3" customFormat="1" ht="31.5" customHeight="1" spans="1:29">
      <c r="A68" s="18">
        <v>60</v>
      </c>
      <c r="B68" s="18" t="s">
        <v>115</v>
      </c>
      <c r="C68" s="18" t="s">
        <v>108</v>
      </c>
      <c r="D68" s="18" t="s">
        <v>52</v>
      </c>
      <c r="E68" s="18"/>
      <c r="F68" s="19" t="s">
        <v>45</v>
      </c>
      <c r="G68" s="19" t="s">
        <v>45</v>
      </c>
      <c r="H68" s="20">
        <v>43070</v>
      </c>
      <c r="I68" s="20">
        <v>43070</v>
      </c>
      <c r="J68" s="34"/>
      <c r="K68" s="37">
        <f t="shared" si="0"/>
        <v>4</v>
      </c>
      <c r="L68" s="37">
        <f t="shared" si="1"/>
        <v>4</v>
      </c>
      <c r="M68" s="19" t="s">
        <v>47</v>
      </c>
      <c r="N68" s="38">
        <v>18</v>
      </c>
      <c r="O68" s="19" t="s">
        <v>48</v>
      </c>
      <c r="P68" s="19" t="s">
        <v>48</v>
      </c>
      <c r="Q68" s="19" t="s">
        <v>48</v>
      </c>
      <c r="R68" s="19"/>
      <c r="S68" s="19" t="s">
        <v>49</v>
      </c>
      <c r="T68" s="39">
        <f t="shared" si="2"/>
        <v>200</v>
      </c>
      <c r="U68" s="39">
        <f t="shared" si="3"/>
        <v>2400</v>
      </c>
      <c r="V68" s="36">
        <v>0</v>
      </c>
      <c r="W68" s="36" t="s">
        <v>109</v>
      </c>
      <c r="X68" s="18">
        <v>0</v>
      </c>
      <c r="Y68" s="18">
        <v>0</v>
      </c>
      <c r="Z68" s="18">
        <v>0</v>
      </c>
      <c r="AA68" s="18">
        <v>2400</v>
      </c>
      <c r="AB68" s="36"/>
      <c r="AC68" s="36"/>
    </row>
    <row r="69" s="3" customFormat="1" ht="31.5" customHeight="1" spans="1:29">
      <c r="A69" s="18">
        <v>61</v>
      </c>
      <c r="B69" s="18" t="s">
        <v>116</v>
      </c>
      <c r="C69" s="18" t="s">
        <v>108</v>
      </c>
      <c r="D69" s="18" t="s">
        <v>44</v>
      </c>
      <c r="E69" s="18"/>
      <c r="F69" s="19" t="s">
        <v>46</v>
      </c>
      <c r="G69" s="19" t="s">
        <v>46</v>
      </c>
      <c r="H69" s="20">
        <v>43586</v>
      </c>
      <c r="I69" s="20">
        <v>43586</v>
      </c>
      <c r="J69" s="34"/>
      <c r="K69" s="37">
        <f t="shared" si="0"/>
        <v>3</v>
      </c>
      <c r="L69" s="37">
        <f t="shared" si="1"/>
        <v>3</v>
      </c>
      <c r="M69" s="19" t="s">
        <v>47</v>
      </c>
      <c r="N69" s="38">
        <v>16</v>
      </c>
      <c r="O69" s="19" t="s">
        <v>48</v>
      </c>
      <c r="P69" s="19" t="s">
        <v>48</v>
      </c>
      <c r="Q69" s="19" t="s">
        <v>48</v>
      </c>
      <c r="R69" s="19"/>
      <c r="S69" s="19" t="s">
        <v>49</v>
      </c>
      <c r="T69" s="39">
        <f t="shared" si="2"/>
        <v>200</v>
      </c>
      <c r="U69" s="39">
        <f t="shared" si="3"/>
        <v>2400</v>
      </c>
      <c r="V69" s="36">
        <v>0</v>
      </c>
      <c r="W69" s="36" t="s">
        <v>109</v>
      </c>
      <c r="X69" s="18">
        <v>0</v>
      </c>
      <c r="Y69" s="18">
        <v>0</v>
      </c>
      <c r="Z69" s="18">
        <v>0</v>
      </c>
      <c r="AA69" s="18">
        <v>2400</v>
      </c>
      <c r="AB69" s="36"/>
      <c r="AC69" s="36"/>
    </row>
    <row r="70" s="3" customFormat="1" ht="31.5" customHeight="1" spans="1:29">
      <c r="A70" s="18">
        <v>62</v>
      </c>
      <c r="B70" s="18" t="s">
        <v>117</v>
      </c>
      <c r="C70" s="18" t="s">
        <v>108</v>
      </c>
      <c r="D70" s="18" t="s">
        <v>52</v>
      </c>
      <c r="E70" s="18"/>
      <c r="F70" s="19" t="s">
        <v>46</v>
      </c>
      <c r="G70" s="19" t="s">
        <v>46</v>
      </c>
      <c r="H70" s="20">
        <v>43191</v>
      </c>
      <c r="I70" s="20">
        <v>43191</v>
      </c>
      <c r="J70" s="34"/>
      <c r="K70" s="37">
        <f t="shared" si="0"/>
        <v>4</v>
      </c>
      <c r="L70" s="37">
        <f t="shared" si="1"/>
        <v>4</v>
      </c>
      <c r="M70" s="19" t="s">
        <v>47</v>
      </c>
      <c r="N70" s="38">
        <v>16</v>
      </c>
      <c r="O70" s="19" t="s">
        <v>48</v>
      </c>
      <c r="P70" s="19" t="s">
        <v>48</v>
      </c>
      <c r="Q70" s="19" t="s">
        <v>48</v>
      </c>
      <c r="R70" s="19"/>
      <c r="S70" s="19" t="s">
        <v>49</v>
      </c>
      <c r="T70" s="39">
        <f t="shared" si="2"/>
        <v>200</v>
      </c>
      <c r="U70" s="39">
        <f t="shared" si="3"/>
        <v>2400</v>
      </c>
      <c r="V70" s="36">
        <v>0</v>
      </c>
      <c r="W70" s="36" t="s">
        <v>109</v>
      </c>
      <c r="X70" s="18">
        <v>0</v>
      </c>
      <c r="Y70" s="18">
        <v>0</v>
      </c>
      <c r="Z70" s="18">
        <v>0</v>
      </c>
      <c r="AA70" s="18">
        <v>2400</v>
      </c>
      <c r="AB70" s="36"/>
      <c r="AC70" s="36"/>
    </row>
    <row r="71" s="3" customFormat="1" ht="31.5" customHeight="1" spans="1:29">
      <c r="A71" s="18">
        <v>63</v>
      </c>
      <c r="B71" s="18" t="s">
        <v>118</v>
      </c>
      <c r="C71" s="18" t="s">
        <v>108</v>
      </c>
      <c r="D71" s="18" t="s">
        <v>52</v>
      </c>
      <c r="E71" s="18"/>
      <c r="F71" s="19" t="s">
        <v>45</v>
      </c>
      <c r="G71" s="19" t="s">
        <v>45</v>
      </c>
      <c r="H71" s="20">
        <v>43466</v>
      </c>
      <c r="I71" s="20">
        <v>43466</v>
      </c>
      <c r="J71" s="34"/>
      <c r="K71" s="37">
        <f t="shared" si="0"/>
        <v>3</v>
      </c>
      <c r="L71" s="37">
        <f t="shared" si="1"/>
        <v>3</v>
      </c>
      <c r="M71" s="19" t="s">
        <v>47</v>
      </c>
      <c r="N71" s="38">
        <v>16</v>
      </c>
      <c r="O71" s="19" t="s">
        <v>48</v>
      </c>
      <c r="P71" s="19" t="s">
        <v>48</v>
      </c>
      <c r="Q71" s="19" t="s">
        <v>48</v>
      </c>
      <c r="R71" s="19"/>
      <c r="S71" s="19" t="s">
        <v>49</v>
      </c>
      <c r="T71" s="39">
        <f t="shared" si="2"/>
        <v>200</v>
      </c>
      <c r="U71" s="39">
        <f t="shared" si="3"/>
        <v>2400</v>
      </c>
      <c r="V71" s="36">
        <v>0</v>
      </c>
      <c r="W71" s="36" t="s">
        <v>109</v>
      </c>
      <c r="X71" s="18">
        <v>0</v>
      </c>
      <c r="Y71" s="18">
        <v>0</v>
      </c>
      <c r="Z71" s="18">
        <v>0</v>
      </c>
      <c r="AA71" s="18">
        <v>2400</v>
      </c>
      <c r="AB71" s="36"/>
      <c r="AC71" s="36"/>
    </row>
    <row r="72" s="3" customFormat="1" ht="31.5" customHeight="1" spans="1:29">
      <c r="A72" s="18">
        <v>64</v>
      </c>
      <c r="B72" s="18" t="s">
        <v>119</v>
      </c>
      <c r="C72" s="18" t="s">
        <v>108</v>
      </c>
      <c r="D72" s="18" t="s">
        <v>44</v>
      </c>
      <c r="E72" s="18"/>
      <c r="F72" s="19" t="s">
        <v>45</v>
      </c>
      <c r="G72" s="19" t="s">
        <v>45</v>
      </c>
      <c r="H72" s="20">
        <v>43556</v>
      </c>
      <c r="I72" s="20">
        <v>43556</v>
      </c>
      <c r="J72" s="34"/>
      <c r="K72" s="37">
        <f t="shared" si="0"/>
        <v>3</v>
      </c>
      <c r="L72" s="37">
        <f t="shared" si="1"/>
        <v>3</v>
      </c>
      <c r="M72" s="19" t="s">
        <v>47</v>
      </c>
      <c r="N72" s="38">
        <v>18</v>
      </c>
      <c r="O72" s="19" t="s">
        <v>48</v>
      </c>
      <c r="P72" s="19" t="s">
        <v>48</v>
      </c>
      <c r="Q72" s="19" t="s">
        <v>48</v>
      </c>
      <c r="R72" s="19"/>
      <c r="S72" s="19" t="s">
        <v>49</v>
      </c>
      <c r="T72" s="39">
        <f t="shared" si="2"/>
        <v>200</v>
      </c>
      <c r="U72" s="39">
        <f t="shared" si="3"/>
        <v>2400</v>
      </c>
      <c r="V72" s="36">
        <v>0</v>
      </c>
      <c r="W72" s="36" t="s">
        <v>109</v>
      </c>
      <c r="X72" s="18">
        <v>0</v>
      </c>
      <c r="Y72" s="18">
        <v>0</v>
      </c>
      <c r="Z72" s="18">
        <v>0</v>
      </c>
      <c r="AA72" s="18">
        <v>2400</v>
      </c>
      <c r="AB72" s="36"/>
      <c r="AC72" s="36"/>
    </row>
    <row r="73" s="3" customFormat="1" ht="31.5" customHeight="1" spans="1:29">
      <c r="A73" s="18">
        <v>65</v>
      </c>
      <c r="B73" s="18" t="s">
        <v>120</v>
      </c>
      <c r="C73" s="18" t="s">
        <v>108</v>
      </c>
      <c r="D73" s="18" t="s">
        <v>44</v>
      </c>
      <c r="E73" s="18"/>
      <c r="F73" s="19" t="s">
        <v>46</v>
      </c>
      <c r="G73" s="19" t="s">
        <v>46</v>
      </c>
      <c r="H73" s="20">
        <v>42887</v>
      </c>
      <c r="I73" s="20">
        <v>42887</v>
      </c>
      <c r="J73" s="34"/>
      <c r="K73" s="37">
        <f t="shared" ref="K73:K94" si="4">IF(I73="",0,IF(I73&gt;=H73,INT(YEARFRAC(DATE(2022,7,11),I73,1)),INT(YEARFRAC(DATE(2022,7,11),H73,1))))-IF(AB73="",0,AB73)</f>
        <v>5</v>
      </c>
      <c r="L73" s="37">
        <f t="shared" ref="L73:L94" si="5">J73+K73</f>
        <v>5</v>
      </c>
      <c r="M73" s="19" t="s">
        <v>47</v>
      </c>
      <c r="N73" s="38">
        <v>16</v>
      </c>
      <c r="O73" s="19" t="s">
        <v>48</v>
      </c>
      <c r="P73" s="19" t="s">
        <v>48</v>
      </c>
      <c r="Q73" s="19" t="s">
        <v>48</v>
      </c>
      <c r="R73" s="19"/>
      <c r="S73" s="19" t="s">
        <v>49</v>
      </c>
      <c r="T73" s="39">
        <f t="shared" ref="T73:T94" si="6">IF(L73&gt;=8,500,IF(L73&gt;=5,400,IF(L73&gt;=3,200,IF(L73&gt;=1,100,0))))</f>
        <v>400</v>
      </c>
      <c r="U73" s="39">
        <f t="shared" ref="U73:U94" si="7">T73*12</f>
        <v>4800</v>
      </c>
      <c r="V73" s="36">
        <v>0</v>
      </c>
      <c r="W73" s="36" t="s">
        <v>109</v>
      </c>
      <c r="X73" s="18">
        <v>0</v>
      </c>
      <c r="Y73" s="18">
        <v>0</v>
      </c>
      <c r="Z73" s="18">
        <v>0</v>
      </c>
      <c r="AA73" s="18">
        <v>4800</v>
      </c>
      <c r="AB73" s="36"/>
      <c r="AC73" s="36"/>
    </row>
    <row r="74" s="3" customFormat="1" ht="31.5" customHeight="1" spans="1:29">
      <c r="A74" s="18">
        <v>66</v>
      </c>
      <c r="B74" s="18" t="s">
        <v>121</v>
      </c>
      <c r="C74" s="18" t="s">
        <v>108</v>
      </c>
      <c r="D74" s="18" t="s">
        <v>52</v>
      </c>
      <c r="E74" s="18"/>
      <c r="F74" s="19" t="s">
        <v>46</v>
      </c>
      <c r="G74" s="19" t="s">
        <v>46</v>
      </c>
      <c r="H74" s="20">
        <v>42461</v>
      </c>
      <c r="I74" s="20">
        <v>42461</v>
      </c>
      <c r="J74" s="34"/>
      <c r="K74" s="37">
        <f t="shared" si="4"/>
        <v>6</v>
      </c>
      <c r="L74" s="37">
        <f t="shared" si="5"/>
        <v>6</v>
      </c>
      <c r="M74" s="19" t="s">
        <v>47</v>
      </c>
      <c r="N74" s="38">
        <v>16</v>
      </c>
      <c r="O74" s="19" t="s">
        <v>48</v>
      </c>
      <c r="P74" s="19" t="s">
        <v>48</v>
      </c>
      <c r="Q74" s="19" t="s">
        <v>48</v>
      </c>
      <c r="R74" s="19"/>
      <c r="S74" s="19" t="s">
        <v>49</v>
      </c>
      <c r="T74" s="39">
        <f t="shared" si="6"/>
        <v>400</v>
      </c>
      <c r="U74" s="39">
        <f t="shared" si="7"/>
        <v>4800</v>
      </c>
      <c r="V74" s="36">
        <v>0</v>
      </c>
      <c r="W74" s="36" t="s">
        <v>109</v>
      </c>
      <c r="X74" s="18">
        <v>0</v>
      </c>
      <c r="Y74" s="18">
        <v>0</v>
      </c>
      <c r="Z74" s="18">
        <v>0</v>
      </c>
      <c r="AA74" s="18">
        <v>4800</v>
      </c>
      <c r="AB74" s="36"/>
      <c r="AC74" s="36"/>
    </row>
    <row r="75" s="3" customFormat="1" ht="31.5" customHeight="1" spans="1:29">
      <c r="A75" s="18">
        <v>67</v>
      </c>
      <c r="B75" s="18" t="s">
        <v>122</v>
      </c>
      <c r="C75" s="18" t="s">
        <v>108</v>
      </c>
      <c r="D75" s="18" t="s">
        <v>52</v>
      </c>
      <c r="E75" s="18"/>
      <c r="F75" s="19" t="s">
        <v>45</v>
      </c>
      <c r="G75" s="19" t="s">
        <v>45</v>
      </c>
      <c r="H75" s="20">
        <v>41821</v>
      </c>
      <c r="I75" s="20">
        <v>41821</v>
      </c>
      <c r="J75" s="34"/>
      <c r="K75" s="37">
        <f t="shared" si="4"/>
        <v>8</v>
      </c>
      <c r="L75" s="37">
        <f t="shared" si="5"/>
        <v>8</v>
      </c>
      <c r="M75" s="19" t="s">
        <v>47</v>
      </c>
      <c r="N75" s="38">
        <v>18</v>
      </c>
      <c r="O75" s="19" t="s">
        <v>48</v>
      </c>
      <c r="P75" s="19" t="s">
        <v>48</v>
      </c>
      <c r="Q75" s="19" t="s">
        <v>48</v>
      </c>
      <c r="R75" s="19"/>
      <c r="S75" s="19" t="s">
        <v>49</v>
      </c>
      <c r="T75" s="39">
        <f t="shared" si="6"/>
        <v>500</v>
      </c>
      <c r="U75" s="39">
        <f t="shared" si="7"/>
        <v>6000</v>
      </c>
      <c r="V75" s="36">
        <v>0</v>
      </c>
      <c r="W75" s="36" t="s">
        <v>109</v>
      </c>
      <c r="X75" s="18">
        <v>0</v>
      </c>
      <c r="Y75" s="18">
        <v>0</v>
      </c>
      <c r="Z75" s="18">
        <v>0</v>
      </c>
      <c r="AA75" s="18">
        <v>6000</v>
      </c>
      <c r="AB75" s="36"/>
      <c r="AC75" s="36"/>
    </row>
    <row r="76" s="3" customFormat="1" ht="31.5" customHeight="1" spans="1:29">
      <c r="A76" s="18">
        <v>68</v>
      </c>
      <c r="B76" s="18" t="s">
        <v>123</v>
      </c>
      <c r="C76" s="18" t="s">
        <v>108</v>
      </c>
      <c r="D76" s="18" t="s">
        <v>52</v>
      </c>
      <c r="E76" s="18"/>
      <c r="F76" s="19" t="s">
        <v>45</v>
      </c>
      <c r="G76" s="19" t="s">
        <v>45</v>
      </c>
      <c r="H76" s="20">
        <v>41061</v>
      </c>
      <c r="I76" s="20">
        <v>41061</v>
      </c>
      <c r="J76" s="34"/>
      <c r="K76" s="37">
        <f t="shared" si="4"/>
        <v>10</v>
      </c>
      <c r="L76" s="37">
        <f t="shared" si="5"/>
        <v>10</v>
      </c>
      <c r="M76" s="19" t="s">
        <v>47</v>
      </c>
      <c r="N76" s="38">
        <v>18</v>
      </c>
      <c r="O76" s="19" t="s">
        <v>48</v>
      </c>
      <c r="P76" s="19" t="s">
        <v>48</v>
      </c>
      <c r="Q76" s="19" t="s">
        <v>48</v>
      </c>
      <c r="R76" s="19"/>
      <c r="S76" s="19" t="s">
        <v>49</v>
      </c>
      <c r="T76" s="39">
        <f t="shared" si="6"/>
        <v>500</v>
      </c>
      <c r="U76" s="39">
        <f t="shared" si="7"/>
        <v>6000</v>
      </c>
      <c r="V76" s="36">
        <v>0</v>
      </c>
      <c r="W76" s="36" t="s">
        <v>109</v>
      </c>
      <c r="X76" s="18">
        <v>0</v>
      </c>
      <c r="Y76" s="18">
        <v>0</v>
      </c>
      <c r="Z76" s="18">
        <v>0</v>
      </c>
      <c r="AA76" s="18">
        <v>6000</v>
      </c>
      <c r="AB76" s="36"/>
      <c r="AC76" s="36"/>
    </row>
    <row r="77" s="3" customFormat="1" ht="31.5" customHeight="1" spans="1:29">
      <c r="A77" s="18">
        <v>69</v>
      </c>
      <c r="B77" s="18" t="s">
        <v>124</v>
      </c>
      <c r="C77" s="18" t="s">
        <v>108</v>
      </c>
      <c r="D77" s="18" t="s">
        <v>44</v>
      </c>
      <c r="E77" s="18"/>
      <c r="F77" s="19" t="s">
        <v>45</v>
      </c>
      <c r="G77" s="19" t="s">
        <v>45</v>
      </c>
      <c r="H77" s="20">
        <v>43678</v>
      </c>
      <c r="I77" s="20">
        <v>43678</v>
      </c>
      <c r="J77" s="34"/>
      <c r="K77" s="37">
        <f t="shared" si="4"/>
        <v>2</v>
      </c>
      <c r="L77" s="37">
        <f t="shared" si="5"/>
        <v>2</v>
      </c>
      <c r="M77" s="19" t="s">
        <v>47</v>
      </c>
      <c r="N77" s="38">
        <v>18</v>
      </c>
      <c r="O77" s="19" t="s">
        <v>48</v>
      </c>
      <c r="P77" s="19" t="s">
        <v>48</v>
      </c>
      <c r="Q77" s="19" t="s">
        <v>48</v>
      </c>
      <c r="R77" s="19"/>
      <c r="S77" s="19" t="s">
        <v>49</v>
      </c>
      <c r="T77" s="39">
        <f t="shared" si="6"/>
        <v>100</v>
      </c>
      <c r="U77" s="39">
        <f t="shared" si="7"/>
        <v>1200</v>
      </c>
      <c r="V77" s="36">
        <v>0</v>
      </c>
      <c r="W77" s="36" t="s">
        <v>109</v>
      </c>
      <c r="X77" s="18">
        <v>0</v>
      </c>
      <c r="Y77" s="18">
        <v>0</v>
      </c>
      <c r="Z77" s="18">
        <v>0</v>
      </c>
      <c r="AA77" s="18">
        <v>1200</v>
      </c>
      <c r="AB77" s="36"/>
      <c r="AC77" s="36"/>
    </row>
    <row r="78" s="3" customFormat="1" ht="31.5" customHeight="1" spans="1:29">
      <c r="A78" s="18">
        <v>70</v>
      </c>
      <c r="B78" s="18" t="s">
        <v>125</v>
      </c>
      <c r="C78" s="18" t="s">
        <v>108</v>
      </c>
      <c r="D78" s="18" t="s">
        <v>44</v>
      </c>
      <c r="E78" s="18"/>
      <c r="F78" s="19" t="s">
        <v>45</v>
      </c>
      <c r="G78" s="19" t="s">
        <v>45</v>
      </c>
      <c r="H78" s="20">
        <v>43922</v>
      </c>
      <c r="I78" s="20">
        <v>43922</v>
      </c>
      <c r="J78" s="34"/>
      <c r="K78" s="37">
        <f t="shared" si="4"/>
        <v>2</v>
      </c>
      <c r="L78" s="37">
        <f t="shared" si="5"/>
        <v>2</v>
      </c>
      <c r="M78" s="19" t="s">
        <v>47</v>
      </c>
      <c r="N78" s="38">
        <v>16</v>
      </c>
      <c r="O78" s="19" t="s">
        <v>48</v>
      </c>
      <c r="P78" s="19" t="s">
        <v>48</v>
      </c>
      <c r="Q78" s="19" t="s">
        <v>48</v>
      </c>
      <c r="R78" s="19"/>
      <c r="S78" s="19" t="s">
        <v>49</v>
      </c>
      <c r="T78" s="39">
        <f t="shared" si="6"/>
        <v>100</v>
      </c>
      <c r="U78" s="39">
        <f t="shared" si="7"/>
        <v>1200</v>
      </c>
      <c r="V78" s="36">
        <v>0</v>
      </c>
      <c r="W78" s="36" t="s">
        <v>109</v>
      </c>
      <c r="X78" s="18">
        <v>0</v>
      </c>
      <c r="Y78" s="18">
        <v>0</v>
      </c>
      <c r="Z78" s="18">
        <v>0</v>
      </c>
      <c r="AA78" s="18">
        <v>1200</v>
      </c>
      <c r="AB78" s="36"/>
      <c r="AC78" s="36"/>
    </row>
    <row r="79" s="3" customFormat="1" ht="31.5" customHeight="1" spans="1:29">
      <c r="A79" s="18">
        <v>71</v>
      </c>
      <c r="B79" s="18" t="s">
        <v>126</v>
      </c>
      <c r="C79" s="18" t="s">
        <v>108</v>
      </c>
      <c r="D79" s="18" t="s">
        <v>44</v>
      </c>
      <c r="E79" s="18"/>
      <c r="F79" s="19" t="s">
        <v>45</v>
      </c>
      <c r="G79" s="19" t="s">
        <v>46</v>
      </c>
      <c r="H79" s="20">
        <v>43040</v>
      </c>
      <c r="I79" s="20">
        <v>43040</v>
      </c>
      <c r="J79" s="34"/>
      <c r="K79" s="37">
        <f t="shared" si="4"/>
        <v>4</v>
      </c>
      <c r="L79" s="37">
        <f t="shared" si="5"/>
        <v>4</v>
      </c>
      <c r="M79" s="19" t="s">
        <v>47</v>
      </c>
      <c r="N79" s="38">
        <v>18</v>
      </c>
      <c r="O79" s="19" t="s">
        <v>48</v>
      </c>
      <c r="P79" s="19" t="s">
        <v>48</v>
      </c>
      <c r="Q79" s="19" t="s">
        <v>48</v>
      </c>
      <c r="R79" s="19"/>
      <c r="S79" s="19" t="s">
        <v>49</v>
      </c>
      <c r="T79" s="39">
        <f t="shared" si="6"/>
        <v>200</v>
      </c>
      <c r="U79" s="39">
        <f t="shared" si="7"/>
        <v>2400</v>
      </c>
      <c r="V79" s="36">
        <v>0</v>
      </c>
      <c r="W79" s="36" t="s">
        <v>109</v>
      </c>
      <c r="X79" s="18">
        <v>0</v>
      </c>
      <c r="Y79" s="18">
        <v>0</v>
      </c>
      <c r="Z79" s="18">
        <v>0</v>
      </c>
      <c r="AA79" s="18">
        <v>2400</v>
      </c>
      <c r="AB79" s="36"/>
      <c r="AC79" s="36"/>
    </row>
    <row r="80" s="3" customFormat="1" ht="31.5" customHeight="1" spans="1:29">
      <c r="A80" s="18">
        <v>72</v>
      </c>
      <c r="B80" s="18" t="s">
        <v>127</v>
      </c>
      <c r="C80" s="18" t="s">
        <v>108</v>
      </c>
      <c r="D80" s="18" t="s">
        <v>44</v>
      </c>
      <c r="E80" s="18"/>
      <c r="F80" s="19" t="s">
        <v>46</v>
      </c>
      <c r="G80" s="19" t="s">
        <v>46</v>
      </c>
      <c r="H80" s="20">
        <v>42979</v>
      </c>
      <c r="I80" s="20">
        <v>42979</v>
      </c>
      <c r="J80" s="34"/>
      <c r="K80" s="37">
        <f t="shared" si="4"/>
        <v>4</v>
      </c>
      <c r="L80" s="37">
        <f t="shared" si="5"/>
        <v>4</v>
      </c>
      <c r="M80" s="19" t="s">
        <v>47</v>
      </c>
      <c r="N80" s="38">
        <v>16</v>
      </c>
      <c r="O80" s="19" t="s">
        <v>48</v>
      </c>
      <c r="P80" s="19" t="s">
        <v>48</v>
      </c>
      <c r="Q80" s="19" t="s">
        <v>48</v>
      </c>
      <c r="R80" s="19"/>
      <c r="S80" s="19" t="s">
        <v>49</v>
      </c>
      <c r="T80" s="39">
        <f t="shared" si="6"/>
        <v>200</v>
      </c>
      <c r="U80" s="39">
        <f t="shared" si="7"/>
        <v>2400</v>
      </c>
      <c r="V80" s="36">
        <v>0</v>
      </c>
      <c r="W80" s="36" t="s">
        <v>109</v>
      </c>
      <c r="X80" s="18">
        <v>0</v>
      </c>
      <c r="Y80" s="18">
        <v>0</v>
      </c>
      <c r="Z80" s="18">
        <v>0</v>
      </c>
      <c r="AA80" s="18">
        <v>2400</v>
      </c>
      <c r="AB80" s="36"/>
      <c r="AC80" s="36"/>
    </row>
    <row r="81" s="3" customFormat="1" ht="31.5" customHeight="1" spans="1:29">
      <c r="A81" s="18">
        <v>73</v>
      </c>
      <c r="B81" s="18" t="s">
        <v>128</v>
      </c>
      <c r="C81" s="18" t="s">
        <v>108</v>
      </c>
      <c r="D81" s="18" t="s">
        <v>44</v>
      </c>
      <c r="E81" s="18"/>
      <c r="F81" s="19" t="s">
        <v>45</v>
      </c>
      <c r="G81" s="19" t="s">
        <v>46</v>
      </c>
      <c r="H81" s="20">
        <v>42309</v>
      </c>
      <c r="I81" s="20">
        <v>42309</v>
      </c>
      <c r="J81" s="34"/>
      <c r="K81" s="37">
        <f t="shared" si="4"/>
        <v>6</v>
      </c>
      <c r="L81" s="37">
        <f t="shared" si="5"/>
        <v>6</v>
      </c>
      <c r="M81" s="19" t="s">
        <v>47</v>
      </c>
      <c r="N81" s="38">
        <v>18</v>
      </c>
      <c r="O81" s="19" t="s">
        <v>48</v>
      </c>
      <c r="P81" s="19" t="s">
        <v>48</v>
      </c>
      <c r="Q81" s="19" t="s">
        <v>48</v>
      </c>
      <c r="R81" s="19"/>
      <c r="S81" s="19" t="s">
        <v>49</v>
      </c>
      <c r="T81" s="39">
        <f t="shared" si="6"/>
        <v>400</v>
      </c>
      <c r="U81" s="39">
        <f t="shared" si="7"/>
        <v>4800</v>
      </c>
      <c r="V81" s="36">
        <v>0</v>
      </c>
      <c r="W81" s="36" t="s">
        <v>109</v>
      </c>
      <c r="X81" s="18">
        <v>0</v>
      </c>
      <c r="Y81" s="18">
        <v>0</v>
      </c>
      <c r="Z81" s="18">
        <v>0</v>
      </c>
      <c r="AA81" s="18">
        <v>4800</v>
      </c>
      <c r="AB81" s="36"/>
      <c r="AC81" s="36"/>
    </row>
    <row r="82" s="3" customFormat="1" ht="31.5" customHeight="1" spans="1:29">
      <c r="A82" s="18">
        <v>74</v>
      </c>
      <c r="B82" s="18" t="s">
        <v>129</v>
      </c>
      <c r="C82" s="18" t="s">
        <v>108</v>
      </c>
      <c r="D82" s="18" t="s">
        <v>44</v>
      </c>
      <c r="E82" s="18"/>
      <c r="F82" s="19" t="s">
        <v>45</v>
      </c>
      <c r="G82" s="19" t="s">
        <v>45</v>
      </c>
      <c r="H82" s="20">
        <v>41609</v>
      </c>
      <c r="I82" s="20">
        <v>41609</v>
      </c>
      <c r="J82" s="34"/>
      <c r="K82" s="37">
        <f t="shared" si="4"/>
        <v>8</v>
      </c>
      <c r="L82" s="37">
        <f t="shared" si="5"/>
        <v>8</v>
      </c>
      <c r="M82" s="19" t="s">
        <v>47</v>
      </c>
      <c r="N82" s="38">
        <v>18</v>
      </c>
      <c r="O82" s="19" t="s">
        <v>48</v>
      </c>
      <c r="P82" s="19" t="s">
        <v>48</v>
      </c>
      <c r="Q82" s="19" t="s">
        <v>48</v>
      </c>
      <c r="R82" s="19"/>
      <c r="S82" s="19" t="s">
        <v>49</v>
      </c>
      <c r="T82" s="39">
        <f t="shared" si="6"/>
        <v>500</v>
      </c>
      <c r="U82" s="39">
        <f t="shared" si="7"/>
        <v>6000</v>
      </c>
      <c r="V82" s="36">
        <v>0</v>
      </c>
      <c r="W82" s="36" t="s">
        <v>109</v>
      </c>
      <c r="X82" s="18">
        <v>0</v>
      </c>
      <c r="Y82" s="18">
        <v>0</v>
      </c>
      <c r="Z82" s="18">
        <v>0</v>
      </c>
      <c r="AA82" s="18">
        <v>6000</v>
      </c>
      <c r="AB82" s="36"/>
      <c r="AC82" s="36"/>
    </row>
    <row r="83" s="3" customFormat="1" ht="31.5" customHeight="1" spans="1:29">
      <c r="A83" s="18">
        <v>75</v>
      </c>
      <c r="B83" s="18" t="s">
        <v>130</v>
      </c>
      <c r="C83" s="18" t="s">
        <v>108</v>
      </c>
      <c r="D83" s="18" t="s">
        <v>44</v>
      </c>
      <c r="E83" s="18"/>
      <c r="F83" s="19" t="s">
        <v>45</v>
      </c>
      <c r="G83" s="19" t="s">
        <v>45</v>
      </c>
      <c r="H83" s="20">
        <v>41275</v>
      </c>
      <c r="I83" s="20">
        <v>41275</v>
      </c>
      <c r="J83" s="34"/>
      <c r="K83" s="37">
        <f t="shared" si="4"/>
        <v>9</v>
      </c>
      <c r="L83" s="37">
        <f t="shared" si="5"/>
        <v>9</v>
      </c>
      <c r="M83" s="19" t="s">
        <v>47</v>
      </c>
      <c r="N83" s="38">
        <v>18</v>
      </c>
      <c r="O83" s="19" t="s">
        <v>48</v>
      </c>
      <c r="P83" s="19" t="s">
        <v>48</v>
      </c>
      <c r="Q83" s="19" t="s">
        <v>48</v>
      </c>
      <c r="R83" s="19"/>
      <c r="S83" s="19" t="s">
        <v>49</v>
      </c>
      <c r="T83" s="39">
        <f t="shared" si="6"/>
        <v>500</v>
      </c>
      <c r="U83" s="39">
        <f t="shared" si="7"/>
        <v>6000</v>
      </c>
      <c r="V83" s="36">
        <v>0</v>
      </c>
      <c r="W83" s="36" t="s">
        <v>109</v>
      </c>
      <c r="X83" s="18">
        <v>0</v>
      </c>
      <c r="Y83" s="18">
        <v>0</v>
      </c>
      <c r="Z83" s="18">
        <v>0</v>
      </c>
      <c r="AA83" s="18">
        <v>6000</v>
      </c>
      <c r="AB83" s="36"/>
      <c r="AC83" s="36"/>
    </row>
    <row r="84" s="3" customFormat="1" ht="31.5" customHeight="1" spans="1:29">
      <c r="A84" s="18">
        <v>76</v>
      </c>
      <c r="B84" s="18" t="s">
        <v>131</v>
      </c>
      <c r="C84" s="18" t="s">
        <v>108</v>
      </c>
      <c r="D84" s="18" t="s">
        <v>52</v>
      </c>
      <c r="E84" s="18"/>
      <c r="F84" s="19" t="s">
        <v>46</v>
      </c>
      <c r="G84" s="19" t="s">
        <v>46</v>
      </c>
      <c r="H84" s="20">
        <v>41883</v>
      </c>
      <c r="I84" s="20">
        <v>41913</v>
      </c>
      <c r="J84" s="34"/>
      <c r="K84" s="37">
        <f t="shared" si="4"/>
        <v>7</v>
      </c>
      <c r="L84" s="37">
        <f t="shared" si="5"/>
        <v>7</v>
      </c>
      <c r="M84" s="19" t="s">
        <v>47</v>
      </c>
      <c r="N84" s="38">
        <v>18</v>
      </c>
      <c r="O84" s="19" t="s">
        <v>48</v>
      </c>
      <c r="P84" s="19" t="s">
        <v>48</v>
      </c>
      <c r="Q84" s="19" t="s">
        <v>48</v>
      </c>
      <c r="R84" s="19"/>
      <c r="S84" s="19" t="s">
        <v>49</v>
      </c>
      <c r="T84" s="39">
        <f t="shared" si="6"/>
        <v>400</v>
      </c>
      <c r="U84" s="39">
        <f t="shared" si="7"/>
        <v>4800</v>
      </c>
      <c r="V84" s="36">
        <v>0</v>
      </c>
      <c r="W84" s="36" t="s">
        <v>109</v>
      </c>
      <c r="X84" s="18">
        <v>0</v>
      </c>
      <c r="Y84" s="18">
        <v>0</v>
      </c>
      <c r="Z84" s="18">
        <v>0</v>
      </c>
      <c r="AA84" s="18">
        <v>4800</v>
      </c>
      <c r="AB84" s="36"/>
      <c r="AC84" s="36"/>
    </row>
    <row r="85" s="3" customFormat="1" ht="31.5" customHeight="1" spans="1:29">
      <c r="A85" s="18">
        <v>77</v>
      </c>
      <c r="B85" s="18" t="s">
        <v>132</v>
      </c>
      <c r="C85" s="18" t="s">
        <v>108</v>
      </c>
      <c r="D85" s="18" t="s">
        <v>44</v>
      </c>
      <c r="E85" s="18"/>
      <c r="F85" s="19" t="s">
        <v>46</v>
      </c>
      <c r="G85" s="19" t="s">
        <v>46</v>
      </c>
      <c r="H85" s="20">
        <v>42979</v>
      </c>
      <c r="I85" s="20">
        <v>43070</v>
      </c>
      <c r="J85" s="34"/>
      <c r="K85" s="37">
        <f t="shared" si="4"/>
        <v>4</v>
      </c>
      <c r="L85" s="37">
        <f t="shared" si="5"/>
        <v>4</v>
      </c>
      <c r="M85" s="19" t="s">
        <v>47</v>
      </c>
      <c r="N85" s="38">
        <v>16</v>
      </c>
      <c r="O85" s="19" t="s">
        <v>48</v>
      </c>
      <c r="P85" s="19" t="s">
        <v>48</v>
      </c>
      <c r="Q85" s="19" t="s">
        <v>48</v>
      </c>
      <c r="R85" s="19"/>
      <c r="S85" s="19" t="s">
        <v>49</v>
      </c>
      <c r="T85" s="39">
        <f t="shared" si="6"/>
        <v>200</v>
      </c>
      <c r="U85" s="39">
        <f t="shared" si="7"/>
        <v>2400</v>
      </c>
      <c r="V85" s="36">
        <v>0</v>
      </c>
      <c r="W85" s="36" t="s">
        <v>109</v>
      </c>
      <c r="X85" s="18">
        <v>0</v>
      </c>
      <c r="Y85" s="18">
        <v>0</v>
      </c>
      <c r="Z85" s="18">
        <v>0</v>
      </c>
      <c r="AA85" s="18">
        <v>2400</v>
      </c>
      <c r="AB85" s="36"/>
      <c r="AC85" s="36"/>
    </row>
    <row r="86" s="3" customFormat="1" ht="31.5" customHeight="1" spans="1:29">
      <c r="A86" s="18">
        <v>78</v>
      </c>
      <c r="B86" s="18" t="s">
        <v>133</v>
      </c>
      <c r="C86" s="18" t="s">
        <v>108</v>
      </c>
      <c r="D86" s="18" t="s">
        <v>52</v>
      </c>
      <c r="E86" s="18"/>
      <c r="F86" s="19" t="s">
        <v>46</v>
      </c>
      <c r="G86" s="19" t="s">
        <v>79</v>
      </c>
      <c r="H86" s="20">
        <v>41518</v>
      </c>
      <c r="I86" s="20">
        <v>41548</v>
      </c>
      <c r="J86" s="34"/>
      <c r="K86" s="37">
        <f t="shared" si="4"/>
        <v>8</v>
      </c>
      <c r="L86" s="37">
        <f t="shared" si="5"/>
        <v>8</v>
      </c>
      <c r="M86" s="19" t="s">
        <v>47</v>
      </c>
      <c r="N86" s="38">
        <v>6</v>
      </c>
      <c r="O86" s="19" t="s">
        <v>48</v>
      </c>
      <c r="P86" s="19" t="s">
        <v>48</v>
      </c>
      <c r="Q86" s="19" t="s">
        <v>48</v>
      </c>
      <c r="R86" s="19"/>
      <c r="S86" s="19" t="s">
        <v>49</v>
      </c>
      <c r="T86" s="39">
        <f t="shared" si="6"/>
        <v>500</v>
      </c>
      <c r="U86" s="39">
        <f t="shared" si="7"/>
        <v>6000</v>
      </c>
      <c r="V86" s="36">
        <v>0</v>
      </c>
      <c r="W86" s="36" t="s">
        <v>109</v>
      </c>
      <c r="X86" s="18">
        <v>0</v>
      </c>
      <c r="Y86" s="18">
        <v>0</v>
      </c>
      <c r="Z86" s="18">
        <v>0</v>
      </c>
      <c r="AA86" s="18">
        <v>6000</v>
      </c>
      <c r="AB86" s="36"/>
      <c r="AC86" s="36"/>
    </row>
    <row r="87" s="3" customFormat="1" ht="31.5" customHeight="1" spans="1:29">
      <c r="A87" s="18">
        <v>79</v>
      </c>
      <c r="B87" s="18" t="s">
        <v>134</v>
      </c>
      <c r="C87" s="18" t="s">
        <v>108</v>
      </c>
      <c r="D87" s="18" t="s">
        <v>44</v>
      </c>
      <c r="E87" s="18"/>
      <c r="F87" s="19" t="s">
        <v>46</v>
      </c>
      <c r="G87" s="19" t="s">
        <v>46</v>
      </c>
      <c r="H87" s="20">
        <v>41518</v>
      </c>
      <c r="I87" s="20">
        <v>41699</v>
      </c>
      <c r="J87" s="34"/>
      <c r="K87" s="37">
        <f t="shared" si="4"/>
        <v>8</v>
      </c>
      <c r="L87" s="37">
        <f t="shared" si="5"/>
        <v>8</v>
      </c>
      <c r="M87" s="19" t="s">
        <v>47</v>
      </c>
      <c r="N87" s="38">
        <v>16</v>
      </c>
      <c r="O87" s="19" t="s">
        <v>48</v>
      </c>
      <c r="P87" s="19" t="s">
        <v>48</v>
      </c>
      <c r="Q87" s="19" t="s">
        <v>48</v>
      </c>
      <c r="R87" s="19"/>
      <c r="S87" s="19" t="s">
        <v>49</v>
      </c>
      <c r="T87" s="39">
        <f t="shared" si="6"/>
        <v>500</v>
      </c>
      <c r="U87" s="39">
        <f t="shared" si="7"/>
        <v>6000</v>
      </c>
      <c r="V87" s="36">
        <v>0</v>
      </c>
      <c r="W87" s="36" t="s">
        <v>109</v>
      </c>
      <c r="X87" s="18">
        <v>0</v>
      </c>
      <c r="Y87" s="18">
        <v>0</v>
      </c>
      <c r="Z87" s="18">
        <v>0</v>
      </c>
      <c r="AA87" s="18">
        <v>6000</v>
      </c>
      <c r="AB87" s="36"/>
      <c r="AC87" s="36"/>
    </row>
    <row r="88" s="3" customFormat="1" ht="31.5" customHeight="1" spans="1:29">
      <c r="A88" s="18">
        <v>80</v>
      </c>
      <c r="B88" s="18" t="s">
        <v>135</v>
      </c>
      <c r="C88" s="18" t="s">
        <v>108</v>
      </c>
      <c r="D88" s="18" t="s">
        <v>44</v>
      </c>
      <c r="E88" s="18"/>
      <c r="F88" s="19" t="s">
        <v>45</v>
      </c>
      <c r="G88" s="19" t="s">
        <v>45</v>
      </c>
      <c r="H88" s="20">
        <v>41791</v>
      </c>
      <c r="I88" s="20">
        <v>41791</v>
      </c>
      <c r="J88" s="34"/>
      <c r="K88" s="37">
        <f t="shared" si="4"/>
        <v>8</v>
      </c>
      <c r="L88" s="37">
        <f t="shared" si="5"/>
        <v>8</v>
      </c>
      <c r="M88" s="19" t="s">
        <v>47</v>
      </c>
      <c r="N88" s="38">
        <v>18</v>
      </c>
      <c r="O88" s="19" t="s">
        <v>48</v>
      </c>
      <c r="P88" s="19" t="s">
        <v>48</v>
      </c>
      <c r="Q88" s="19" t="s">
        <v>48</v>
      </c>
      <c r="R88" s="19"/>
      <c r="S88" s="19" t="s">
        <v>49</v>
      </c>
      <c r="T88" s="39">
        <f t="shared" si="6"/>
        <v>500</v>
      </c>
      <c r="U88" s="39">
        <f t="shared" si="7"/>
        <v>6000</v>
      </c>
      <c r="V88" s="36">
        <v>0</v>
      </c>
      <c r="W88" s="36" t="s">
        <v>109</v>
      </c>
      <c r="X88" s="18">
        <v>0</v>
      </c>
      <c r="Y88" s="18">
        <v>0</v>
      </c>
      <c r="Z88" s="18">
        <v>0</v>
      </c>
      <c r="AA88" s="18">
        <v>6000</v>
      </c>
      <c r="AB88" s="36"/>
      <c r="AC88" s="36"/>
    </row>
    <row r="89" s="3" customFormat="1" ht="31.5" customHeight="1" spans="1:29">
      <c r="A89" s="18">
        <v>81</v>
      </c>
      <c r="B89" s="18" t="s">
        <v>136</v>
      </c>
      <c r="C89" s="18" t="s">
        <v>108</v>
      </c>
      <c r="D89" s="18" t="s">
        <v>44</v>
      </c>
      <c r="E89" s="18"/>
      <c r="F89" s="19" t="s">
        <v>45</v>
      </c>
      <c r="G89" s="19" t="s">
        <v>46</v>
      </c>
      <c r="H89" s="20" t="s">
        <v>137</v>
      </c>
      <c r="I89" s="20">
        <v>41548</v>
      </c>
      <c r="J89" s="34"/>
      <c r="K89" s="37">
        <f t="shared" si="4"/>
        <v>9</v>
      </c>
      <c r="L89" s="37">
        <f t="shared" si="5"/>
        <v>9</v>
      </c>
      <c r="M89" s="19" t="s">
        <v>47</v>
      </c>
      <c r="N89" s="38">
        <v>18</v>
      </c>
      <c r="O89" s="19" t="s">
        <v>48</v>
      </c>
      <c r="P89" s="19" t="s">
        <v>48</v>
      </c>
      <c r="Q89" s="19" t="s">
        <v>48</v>
      </c>
      <c r="R89" s="19"/>
      <c r="S89" s="19" t="s">
        <v>49</v>
      </c>
      <c r="T89" s="39">
        <f t="shared" si="6"/>
        <v>500</v>
      </c>
      <c r="U89" s="39">
        <f t="shared" si="7"/>
        <v>6000</v>
      </c>
      <c r="V89" s="36">
        <v>0</v>
      </c>
      <c r="W89" s="36" t="s">
        <v>109</v>
      </c>
      <c r="X89" s="18">
        <v>0</v>
      </c>
      <c r="Y89" s="18">
        <v>0</v>
      </c>
      <c r="Z89" s="18">
        <v>0</v>
      </c>
      <c r="AA89" s="18">
        <v>6000</v>
      </c>
      <c r="AB89" s="36"/>
      <c r="AC89" s="36"/>
    </row>
    <row r="90" s="3" customFormat="1" ht="31.5" customHeight="1" spans="1:29">
      <c r="A90" s="18">
        <v>82</v>
      </c>
      <c r="B90" s="18" t="s">
        <v>138</v>
      </c>
      <c r="C90" s="18" t="s">
        <v>108</v>
      </c>
      <c r="D90" s="18" t="s">
        <v>44</v>
      </c>
      <c r="E90" s="18"/>
      <c r="F90" s="19" t="s">
        <v>45</v>
      </c>
      <c r="G90" s="19" t="s">
        <v>45</v>
      </c>
      <c r="H90" s="20">
        <v>41306</v>
      </c>
      <c r="I90" s="20">
        <v>41365</v>
      </c>
      <c r="J90" s="34"/>
      <c r="K90" s="37">
        <f t="shared" si="4"/>
        <v>9</v>
      </c>
      <c r="L90" s="37">
        <f t="shared" si="5"/>
        <v>9</v>
      </c>
      <c r="M90" s="19" t="s">
        <v>47</v>
      </c>
      <c r="N90" s="38">
        <v>16</v>
      </c>
      <c r="O90" s="19" t="s">
        <v>48</v>
      </c>
      <c r="P90" s="19" t="s">
        <v>48</v>
      </c>
      <c r="Q90" s="19" t="s">
        <v>48</v>
      </c>
      <c r="R90" s="19"/>
      <c r="S90" s="19" t="s">
        <v>49</v>
      </c>
      <c r="T90" s="39">
        <f t="shared" si="6"/>
        <v>500</v>
      </c>
      <c r="U90" s="39">
        <f t="shared" si="7"/>
        <v>6000</v>
      </c>
      <c r="V90" s="36">
        <v>0</v>
      </c>
      <c r="W90" s="36" t="s">
        <v>109</v>
      </c>
      <c r="X90" s="18">
        <v>0</v>
      </c>
      <c r="Y90" s="18">
        <v>0</v>
      </c>
      <c r="Z90" s="18">
        <v>0</v>
      </c>
      <c r="AA90" s="18">
        <v>6000</v>
      </c>
      <c r="AB90" s="36"/>
      <c r="AC90" s="36"/>
    </row>
    <row r="91" s="3" customFormat="1" ht="31.5" customHeight="1" spans="1:29">
      <c r="A91" s="18">
        <v>83</v>
      </c>
      <c r="B91" s="18" t="s">
        <v>139</v>
      </c>
      <c r="C91" s="18" t="s">
        <v>108</v>
      </c>
      <c r="D91" s="18" t="s">
        <v>44</v>
      </c>
      <c r="E91" s="18"/>
      <c r="F91" s="19" t="s">
        <v>45</v>
      </c>
      <c r="G91" s="19" t="s">
        <v>46</v>
      </c>
      <c r="H91" s="20">
        <v>41548</v>
      </c>
      <c r="I91" s="20">
        <v>41548</v>
      </c>
      <c r="J91" s="34">
        <v>1</v>
      </c>
      <c r="K91" s="37">
        <f t="shared" si="4"/>
        <v>8</v>
      </c>
      <c r="L91" s="37">
        <f t="shared" si="5"/>
        <v>9</v>
      </c>
      <c r="M91" s="19" t="s">
        <v>47</v>
      </c>
      <c r="N91" s="38">
        <v>18</v>
      </c>
      <c r="O91" s="19" t="s">
        <v>48</v>
      </c>
      <c r="P91" s="19" t="s">
        <v>48</v>
      </c>
      <c r="Q91" s="19" t="s">
        <v>48</v>
      </c>
      <c r="R91" s="19"/>
      <c r="S91" s="19" t="s">
        <v>49</v>
      </c>
      <c r="T91" s="39">
        <f t="shared" si="6"/>
        <v>500</v>
      </c>
      <c r="U91" s="39">
        <f t="shared" si="7"/>
        <v>6000</v>
      </c>
      <c r="V91" s="36">
        <v>0</v>
      </c>
      <c r="W91" s="36" t="s">
        <v>109</v>
      </c>
      <c r="X91" s="18">
        <v>0</v>
      </c>
      <c r="Y91" s="18">
        <v>0</v>
      </c>
      <c r="Z91" s="18">
        <v>0</v>
      </c>
      <c r="AA91" s="18">
        <v>6000</v>
      </c>
      <c r="AB91" s="36"/>
      <c r="AC91" s="36"/>
    </row>
    <row r="92" s="3" customFormat="1" ht="31.5" customHeight="1" spans="1:29">
      <c r="A92" s="18">
        <v>84</v>
      </c>
      <c r="B92" s="18" t="s">
        <v>140</v>
      </c>
      <c r="C92" s="18" t="s">
        <v>108</v>
      </c>
      <c r="D92" s="18" t="s">
        <v>44</v>
      </c>
      <c r="E92" s="18"/>
      <c r="F92" s="19" t="s">
        <v>45</v>
      </c>
      <c r="G92" s="19" t="s">
        <v>46</v>
      </c>
      <c r="H92" s="20">
        <v>40848</v>
      </c>
      <c r="I92" s="20">
        <v>40848</v>
      </c>
      <c r="J92" s="34"/>
      <c r="K92" s="37">
        <f t="shared" si="4"/>
        <v>10</v>
      </c>
      <c r="L92" s="37">
        <f t="shared" si="5"/>
        <v>10</v>
      </c>
      <c r="M92" s="19" t="s">
        <v>47</v>
      </c>
      <c r="N92" s="38">
        <v>12</v>
      </c>
      <c r="O92" s="19" t="s">
        <v>48</v>
      </c>
      <c r="P92" s="19" t="s">
        <v>48</v>
      </c>
      <c r="Q92" s="19" t="s">
        <v>48</v>
      </c>
      <c r="R92" s="19"/>
      <c r="S92" s="19" t="s">
        <v>49</v>
      </c>
      <c r="T92" s="39">
        <f t="shared" si="6"/>
        <v>500</v>
      </c>
      <c r="U92" s="39">
        <f t="shared" si="7"/>
        <v>6000</v>
      </c>
      <c r="V92" s="36">
        <v>0</v>
      </c>
      <c r="W92" s="36" t="s">
        <v>109</v>
      </c>
      <c r="X92" s="18">
        <v>0</v>
      </c>
      <c r="Y92" s="18">
        <v>0</v>
      </c>
      <c r="Z92" s="18">
        <v>0</v>
      </c>
      <c r="AA92" s="18">
        <v>6000</v>
      </c>
      <c r="AB92" s="36"/>
      <c r="AC92" s="36"/>
    </row>
    <row r="93" s="3" customFormat="1" ht="31.5" customHeight="1" spans="1:29">
      <c r="A93" s="18">
        <v>85</v>
      </c>
      <c r="B93" s="18" t="s">
        <v>141</v>
      </c>
      <c r="C93" s="18" t="s">
        <v>108</v>
      </c>
      <c r="D93" s="18" t="s">
        <v>52</v>
      </c>
      <c r="E93" s="18" t="s">
        <v>106</v>
      </c>
      <c r="F93" s="19" t="s">
        <v>46</v>
      </c>
      <c r="G93" s="19" t="s">
        <v>46</v>
      </c>
      <c r="H93" s="20">
        <v>40210</v>
      </c>
      <c r="I93" s="20">
        <v>40725</v>
      </c>
      <c r="J93" s="34"/>
      <c r="K93" s="37">
        <f t="shared" si="4"/>
        <v>11</v>
      </c>
      <c r="L93" s="37">
        <f t="shared" si="5"/>
        <v>11</v>
      </c>
      <c r="M93" s="19" t="s">
        <v>47</v>
      </c>
      <c r="N93" s="38">
        <v>6</v>
      </c>
      <c r="O93" s="19" t="s">
        <v>48</v>
      </c>
      <c r="P93" s="19" t="s">
        <v>48</v>
      </c>
      <c r="Q93" s="19" t="s">
        <v>48</v>
      </c>
      <c r="R93" s="19"/>
      <c r="S93" s="19" t="s">
        <v>49</v>
      </c>
      <c r="T93" s="39">
        <f t="shared" si="6"/>
        <v>500</v>
      </c>
      <c r="U93" s="39">
        <f t="shared" si="7"/>
        <v>6000</v>
      </c>
      <c r="V93" s="36">
        <v>0</v>
      </c>
      <c r="W93" s="36" t="s">
        <v>109</v>
      </c>
      <c r="X93" s="18">
        <v>0</v>
      </c>
      <c r="Y93" s="18">
        <v>0</v>
      </c>
      <c r="Z93" s="18">
        <v>0</v>
      </c>
      <c r="AA93" s="18">
        <v>6000</v>
      </c>
      <c r="AB93" s="36"/>
      <c r="AC93" s="36"/>
    </row>
    <row r="94" s="3" customFormat="1" ht="31.5" customHeight="1" spans="1:29">
      <c r="A94" s="18">
        <v>86</v>
      </c>
      <c r="B94" s="18" t="s">
        <v>142</v>
      </c>
      <c r="C94" s="18" t="s">
        <v>108</v>
      </c>
      <c r="D94" s="18" t="s">
        <v>52</v>
      </c>
      <c r="E94" s="18" t="s">
        <v>143</v>
      </c>
      <c r="F94" s="19" t="s">
        <v>46</v>
      </c>
      <c r="G94" s="19" t="s">
        <v>46</v>
      </c>
      <c r="H94" s="20">
        <v>40422</v>
      </c>
      <c r="I94" s="20">
        <v>40422</v>
      </c>
      <c r="J94" s="34">
        <v>4</v>
      </c>
      <c r="K94" s="37">
        <f t="shared" si="4"/>
        <v>11</v>
      </c>
      <c r="L94" s="37">
        <f t="shared" si="5"/>
        <v>15</v>
      </c>
      <c r="M94" s="19" t="s">
        <v>47</v>
      </c>
      <c r="N94" s="38">
        <v>6</v>
      </c>
      <c r="O94" s="19" t="s">
        <v>48</v>
      </c>
      <c r="P94" s="19" t="s">
        <v>48</v>
      </c>
      <c r="Q94" s="19" t="s">
        <v>48</v>
      </c>
      <c r="R94" s="19"/>
      <c r="S94" s="19" t="s">
        <v>49</v>
      </c>
      <c r="T94" s="39">
        <f t="shared" si="6"/>
        <v>500</v>
      </c>
      <c r="U94" s="39">
        <f t="shared" si="7"/>
        <v>6000</v>
      </c>
      <c r="V94" s="36">
        <v>0</v>
      </c>
      <c r="W94" s="36" t="s">
        <v>109</v>
      </c>
      <c r="X94" s="18">
        <v>0</v>
      </c>
      <c r="Y94" s="18">
        <v>0</v>
      </c>
      <c r="Z94" s="18">
        <v>0</v>
      </c>
      <c r="AA94" s="18">
        <v>6000</v>
      </c>
      <c r="AB94" s="36"/>
      <c r="AC94" s="36"/>
    </row>
    <row r="95" s="3" customFormat="1" ht="31.5" customHeight="1" spans="1:29">
      <c r="A95" s="18">
        <v>87</v>
      </c>
      <c r="B95" s="18" t="s">
        <v>144</v>
      </c>
      <c r="C95" s="18" t="s">
        <v>145</v>
      </c>
      <c r="D95" s="18" t="s">
        <v>52</v>
      </c>
      <c r="E95" s="18"/>
      <c r="F95" s="19" t="s">
        <v>45</v>
      </c>
      <c r="G95" s="19" t="s">
        <v>45</v>
      </c>
      <c r="H95" s="20">
        <v>40087</v>
      </c>
      <c r="I95" s="20">
        <v>40087</v>
      </c>
      <c r="J95" s="34"/>
      <c r="K95" s="37">
        <v>12</v>
      </c>
      <c r="L95" s="37">
        <v>12</v>
      </c>
      <c r="M95" s="19" t="s">
        <v>47</v>
      </c>
      <c r="N95" s="38">
        <v>16</v>
      </c>
      <c r="O95" s="19" t="s">
        <v>48</v>
      </c>
      <c r="P95" s="19" t="s">
        <v>48</v>
      </c>
      <c r="Q95" s="19" t="s">
        <v>48</v>
      </c>
      <c r="R95" s="19"/>
      <c r="S95" s="19" t="s">
        <v>49</v>
      </c>
      <c r="T95" s="39">
        <v>500</v>
      </c>
      <c r="U95" s="39">
        <v>6000</v>
      </c>
      <c r="V95" s="36">
        <v>0</v>
      </c>
      <c r="W95" s="36" t="s">
        <v>109</v>
      </c>
      <c r="X95" s="18">
        <v>0</v>
      </c>
      <c r="Y95" s="18">
        <v>0</v>
      </c>
      <c r="Z95" s="18">
        <v>0</v>
      </c>
      <c r="AA95" s="18">
        <v>6000</v>
      </c>
      <c r="AB95" s="36"/>
      <c r="AC95" s="36" t="s">
        <v>50</v>
      </c>
    </row>
    <row r="96" s="3" customFormat="1" ht="31.5" customHeight="1" spans="1:29">
      <c r="A96" s="18">
        <v>88</v>
      </c>
      <c r="B96" s="18" t="s">
        <v>146</v>
      </c>
      <c r="C96" s="18" t="s">
        <v>145</v>
      </c>
      <c r="D96" s="18" t="s">
        <v>44</v>
      </c>
      <c r="E96" s="18"/>
      <c r="F96" s="19" t="s">
        <v>45</v>
      </c>
      <c r="G96" s="19" t="s">
        <v>45</v>
      </c>
      <c r="H96" s="20">
        <v>40422</v>
      </c>
      <c r="I96" s="20">
        <v>40422</v>
      </c>
      <c r="J96" s="34"/>
      <c r="K96" s="37">
        <v>11</v>
      </c>
      <c r="L96" s="37">
        <v>11</v>
      </c>
      <c r="M96" s="19" t="s">
        <v>47</v>
      </c>
      <c r="N96" s="38">
        <v>14</v>
      </c>
      <c r="O96" s="19" t="s">
        <v>48</v>
      </c>
      <c r="P96" s="19" t="s">
        <v>48</v>
      </c>
      <c r="Q96" s="19" t="s">
        <v>48</v>
      </c>
      <c r="R96" s="19"/>
      <c r="S96" s="19" t="s">
        <v>49</v>
      </c>
      <c r="T96" s="39">
        <v>500</v>
      </c>
      <c r="U96" s="39">
        <v>6000</v>
      </c>
      <c r="V96" s="36">
        <v>0</v>
      </c>
      <c r="W96" s="36" t="s">
        <v>109</v>
      </c>
      <c r="X96" s="18">
        <v>0</v>
      </c>
      <c r="Y96" s="18">
        <v>0</v>
      </c>
      <c r="Z96" s="18">
        <v>0</v>
      </c>
      <c r="AA96" s="18">
        <v>6000</v>
      </c>
      <c r="AB96" s="36"/>
      <c r="AC96" s="36" t="s">
        <v>50</v>
      </c>
    </row>
    <row r="97" s="3" customFormat="1" ht="31.5" customHeight="1" spans="1:29">
      <c r="A97" s="18">
        <v>89</v>
      </c>
      <c r="B97" s="18" t="s">
        <v>147</v>
      </c>
      <c r="C97" s="18" t="s">
        <v>145</v>
      </c>
      <c r="D97" s="18" t="s">
        <v>52</v>
      </c>
      <c r="E97" s="18"/>
      <c r="F97" s="19" t="s">
        <v>45</v>
      </c>
      <c r="G97" s="19" t="s">
        <v>45</v>
      </c>
      <c r="H97" s="20">
        <v>42644</v>
      </c>
      <c r="I97" s="20">
        <v>42644</v>
      </c>
      <c r="J97" s="34"/>
      <c r="K97" s="37">
        <v>5</v>
      </c>
      <c r="L97" s="37">
        <v>5</v>
      </c>
      <c r="M97" s="19" t="s">
        <v>47</v>
      </c>
      <c r="N97" s="38">
        <v>15</v>
      </c>
      <c r="O97" s="19" t="s">
        <v>48</v>
      </c>
      <c r="P97" s="19" t="s">
        <v>48</v>
      </c>
      <c r="Q97" s="19" t="s">
        <v>48</v>
      </c>
      <c r="R97" s="19"/>
      <c r="S97" s="19" t="s">
        <v>49</v>
      </c>
      <c r="T97" s="39">
        <v>400</v>
      </c>
      <c r="U97" s="39">
        <v>4800</v>
      </c>
      <c r="V97" s="36">
        <v>0</v>
      </c>
      <c r="W97" s="36" t="s">
        <v>109</v>
      </c>
      <c r="X97" s="18">
        <v>0</v>
      </c>
      <c r="Y97" s="18">
        <v>0</v>
      </c>
      <c r="Z97" s="18">
        <v>0</v>
      </c>
      <c r="AA97" s="18">
        <v>4800</v>
      </c>
      <c r="AB97" s="36"/>
      <c r="AC97" s="36" t="s">
        <v>50</v>
      </c>
    </row>
    <row r="98" s="3" customFormat="1" ht="31.5" customHeight="1" spans="1:29">
      <c r="A98" s="18">
        <v>90</v>
      </c>
      <c r="B98" s="18" t="s">
        <v>148</v>
      </c>
      <c r="C98" s="18" t="s">
        <v>145</v>
      </c>
      <c r="D98" s="18" t="s">
        <v>52</v>
      </c>
      <c r="E98" s="18"/>
      <c r="F98" s="19" t="s">
        <v>45</v>
      </c>
      <c r="G98" s="19" t="s">
        <v>45</v>
      </c>
      <c r="H98" s="20">
        <v>43497</v>
      </c>
      <c r="I98" s="20">
        <v>43497</v>
      </c>
      <c r="J98" s="34"/>
      <c r="K98" s="37">
        <v>3</v>
      </c>
      <c r="L98" s="37">
        <v>3</v>
      </c>
      <c r="M98" s="19" t="s">
        <v>47</v>
      </c>
      <c r="N98" s="38">
        <v>18</v>
      </c>
      <c r="O98" s="19" t="s">
        <v>48</v>
      </c>
      <c r="P98" s="19" t="s">
        <v>48</v>
      </c>
      <c r="Q98" s="19" t="s">
        <v>48</v>
      </c>
      <c r="R98" s="19"/>
      <c r="S98" s="19" t="s">
        <v>49</v>
      </c>
      <c r="T98" s="39">
        <v>200</v>
      </c>
      <c r="U98" s="39">
        <v>2400</v>
      </c>
      <c r="V98" s="36">
        <v>0</v>
      </c>
      <c r="W98" s="36" t="s">
        <v>109</v>
      </c>
      <c r="X98" s="18">
        <v>0</v>
      </c>
      <c r="Y98" s="18">
        <v>0</v>
      </c>
      <c r="Z98" s="18">
        <v>0</v>
      </c>
      <c r="AA98" s="18">
        <v>2400</v>
      </c>
      <c r="AB98" s="36"/>
      <c r="AC98" s="36" t="s">
        <v>50</v>
      </c>
    </row>
    <row r="99" s="3" customFormat="1" ht="31.5" customHeight="1" spans="1:29">
      <c r="A99" s="18">
        <v>91</v>
      </c>
      <c r="B99" s="18" t="s">
        <v>149</v>
      </c>
      <c r="C99" s="18" t="s">
        <v>145</v>
      </c>
      <c r="D99" s="18" t="s">
        <v>44</v>
      </c>
      <c r="E99" s="18"/>
      <c r="F99" s="19" t="s">
        <v>45</v>
      </c>
      <c r="G99" s="19" t="s">
        <v>45</v>
      </c>
      <c r="H99" s="20">
        <v>43313</v>
      </c>
      <c r="I99" s="20">
        <v>43313</v>
      </c>
      <c r="J99" s="34"/>
      <c r="K99" s="37">
        <v>3</v>
      </c>
      <c r="L99" s="37">
        <v>3</v>
      </c>
      <c r="M99" s="19" t="s">
        <v>47</v>
      </c>
      <c r="N99" s="38">
        <v>17</v>
      </c>
      <c r="O99" s="19" t="s">
        <v>48</v>
      </c>
      <c r="P99" s="19" t="s">
        <v>48</v>
      </c>
      <c r="Q99" s="19" t="s">
        <v>48</v>
      </c>
      <c r="R99" s="19"/>
      <c r="S99" s="19" t="s">
        <v>49</v>
      </c>
      <c r="T99" s="39">
        <v>200</v>
      </c>
      <c r="U99" s="39">
        <v>2400</v>
      </c>
      <c r="V99" s="36">
        <v>0</v>
      </c>
      <c r="W99" s="36" t="s">
        <v>109</v>
      </c>
      <c r="X99" s="18">
        <v>0</v>
      </c>
      <c r="Y99" s="18">
        <v>0</v>
      </c>
      <c r="Z99" s="18">
        <v>0</v>
      </c>
      <c r="AA99" s="18">
        <v>2400</v>
      </c>
      <c r="AB99" s="36"/>
      <c r="AC99" s="36" t="s">
        <v>50</v>
      </c>
    </row>
    <row r="100" s="3" customFormat="1" ht="31.5" customHeight="1" spans="1:29">
      <c r="A100" s="18">
        <v>92</v>
      </c>
      <c r="B100" s="18" t="s">
        <v>150</v>
      </c>
      <c r="C100" s="18" t="s">
        <v>145</v>
      </c>
      <c r="D100" s="18" t="s">
        <v>44</v>
      </c>
      <c r="E100" s="18"/>
      <c r="F100" s="19" t="s">
        <v>45</v>
      </c>
      <c r="G100" s="19" t="s">
        <v>45</v>
      </c>
      <c r="H100" s="20">
        <v>43709</v>
      </c>
      <c r="I100" s="20">
        <v>43709</v>
      </c>
      <c r="J100" s="34"/>
      <c r="K100" s="37">
        <v>2</v>
      </c>
      <c r="L100" s="37">
        <v>2</v>
      </c>
      <c r="M100" s="19" t="s">
        <v>47</v>
      </c>
      <c r="N100" s="38">
        <v>16</v>
      </c>
      <c r="O100" s="19" t="s">
        <v>48</v>
      </c>
      <c r="P100" s="19" t="s">
        <v>48</v>
      </c>
      <c r="Q100" s="19" t="s">
        <v>48</v>
      </c>
      <c r="R100" s="19"/>
      <c r="S100" s="19" t="s">
        <v>49</v>
      </c>
      <c r="T100" s="39">
        <v>100</v>
      </c>
      <c r="U100" s="39">
        <v>1200</v>
      </c>
      <c r="V100" s="36">
        <v>0</v>
      </c>
      <c r="W100" s="36" t="s">
        <v>109</v>
      </c>
      <c r="X100" s="18">
        <v>0</v>
      </c>
      <c r="Y100" s="18">
        <v>0</v>
      </c>
      <c r="Z100" s="18">
        <v>0</v>
      </c>
      <c r="AA100" s="18">
        <v>1200</v>
      </c>
      <c r="AB100" s="36"/>
      <c r="AC100" s="36" t="s">
        <v>50</v>
      </c>
    </row>
    <row r="101" s="3" customFormat="1" ht="31.5" customHeight="1" spans="1:29">
      <c r="A101" s="18">
        <v>93</v>
      </c>
      <c r="B101" s="18" t="s">
        <v>151</v>
      </c>
      <c r="C101" s="18" t="s">
        <v>145</v>
      </c>
      <c r="D101" s="18" t="s">
        <v>52</v>
      </c>
      <c r="E101" s="18"/>
      <c r="F101" s="19" t="s">
        <v>45</v>
      </c>
      <c r="G101" s="19" t="s">
        <v>45</v>
      </c>
      <c r="H101" s="20">
        <v>43678</v>
      </c>
      <c r="I101" s="20">
        <v>43739</v>
      </c>
      <c r="J101" s="34"/>
      <c r="K101" s="37">
        <v>2</v>
      </c>
      <c r="L101" s="37">
        <v>2</v>
      </c>
      <c r="M101" s="19" t="s">
        <v>47</v>
      </c>
      <c r="N101" s="38">
        <v>16</v>
      </c>
      <c r="O101" s="19" t="s">
        <v>48</v>
      </c>
      <c r="P101" s="19" t="s">
        <v>48</v>
      </c>
      <c r="Q101" s="19" t="s">
        <v>48</v>
      </c>
      <c r="R101" s="19"/>
      <c r="S101" s="19" t="s">
        <v>49</v>
      </c>
      <c r="T101" s="39">
        <v>100</v>
      </c>
      <c r="U101" s="39">
        <v>1200</v>
      </c>
      <c r="V101" s="36">
        <v>0</v>
      </c>
      <c r="W101" s="36" t="s">
        <v>109</v>
      </c>
      <c r="X101" s="18">
        <v>0</v>
      </c>
      <c r="Y101" s="18">
        <v>0</v>
      </c>
      <c r="Z101" s="18">
        <v>0</v>
      </c>
      <c r="AA101" s="18">
        <v>1200</v>
      </c>
      <c r="AB101" s="36"/>
      <c r="AC101" s="36" t="s">
        <v>50</v>
      </c>
    </row>
    <row r="102" s="3" customFormat="1" ht="31.5" customHeight="1" spans="1:29">
      <c r="A102" s="18">
        <v>94</v>
      </c>
      <c r="B102" s="18" t="s">
        <v>152</v>
      </c>
      <c r="C102" s="18" t="s">
        <v>145</v>
      </c>
      <c r="D102" s="18" t="s">
        <v>153</v>
      </c>
      <c r="E102" s="18"/>
      <c r="F102" s="19" t="s">
        <v>46</v>
      </c>
      <c r="G102" s="19" t="s">
        <v>46</v>
      </c>
      <c r="H102" s="20">
        <v>43678</v>
      </c>
      <c r="I102" s="20">
        <v>43709</v>
      </c>
      <c r="J102" s="34"/>
      <c r="K102" s="37">
        <v>2</v>
      </c>
      <c r="L102" s="37">
        <v>2</v>
      </c>
      <c r="M102" s="19" t="s">
        <v>47</v>
      </c>
      <c r="N102" s="38">
        <v>15</v>
      </c>
      <c r="O102" s="19" t="s">
        <v>48</v>
      </c>
      <c r="P102" s="19" t="s">
        <v>48</v>
      </c>
      <c r="Q102" s="19" t="s">
        <v>48</v>
      </c>
      <c r="R102" s="19"/>
      <c r="S102" s="19" t="s">
        <v>49</v>
      </c>
      <c r="T102" s="39">
        <v>100</v>
      </c>
      <c r="U102" s="39">
        <v>1200</v>
      </c>
      <c r="V102" s="36">
        <v>0</v>
      </c>
      <c r="W102" s="36" t="s">
        <v>109</v>
      </c>
      <c r="X102" s="18">
        <v>0</v>
      </c>
      <c r="Y102" s="18">
        <v>0</v>
      </c>
      <c r="Z102" s="18">
        <v>0</v>
      </c>
      <c r="AA102" s="18">
        <v>1200</v>
      </c>
      <c r="AB102" s="36"/>
      <c r="AC102" s="36" t="s">
        <v>50</v>
      </c>
    </row>
    <row r="103" s="3" customFormat="1" ht="31.5" customHeight="1" spans="1:29">
      <c r="A103" s="18">
        <v>95</v>
      </c>
      <c r="B103" s="18" t="s">
        <v>154</v>
      </c>
      <c r="C103" s="18" t="s">
        <v>145</v>
      </c>
      <c r="D103" s="18" t="s">
        <v>44</v>
      </c>
      <c r="E103" s="18"/>
      <c r="F103" s="19" t="s">
        <v>45</v>
      </c>
      <c r="G103" s="19" t="s">
        <v>45</v>
      </c>
      <c r="H103" s="20">
        <v>43952</v>
      </c>
      <c r="I103" s="20">
        <v>43952</v>
      </c>
      <c r="J103" s="34"/>
      <c r="K103" s="37">
        <v>2</v>
      </c>
      <c r="L103" s="37">
        <v>2</v>
      </c>
      <c r="M103" s="19" t="s">
        <v>47</v>
      </c>
      <c r="N103" s="38">
        <v>20</v>
      </c>
      <c r="O103" s="19" t="s">
        <v>48</v>
      </c>
      <c r="P103" s="19" t="s">
        <v>48</v>
      </c>
      <c r="Q103" s="19" t="s">
        <v>48</v>
      </c>
      <c r="R103" s="19"/>
      <c r="S103" s="19" t="s">
        <v>49</v>
      </c>
      <c r="T103" s="39">
        <v>100</v>
      </c>
      <c r="U103" s="39">
        <v>1200</v>
      </c>
      <c r="V103" s="36">
        <v>0</v>
      </c>
      <c r="W103" s="36" t="s">
        <v>109</v>
      </c>
      <c r="X103" s="18">
        <v>0</v>
      </c>
      <c r="Y103" s="18">
        <v>0</v>
      </c>
      <c r="Z103" s="18">
        <v>0</v>
      </c>
      <c r="AA103" s="18">
        <v>1200</v>
      </c>
      <c r="AB103" s="36"/>
      <c r="AC103" s="36" t="s">
        <v>50</v>
      </c>
    </row>
    <row r="104" s="3" customFormat="1" ht="31.5" customHeight="1" spans="1:29">
      <c r="A104" s="18">
        <v>96</v>
      </c>
      <c r="B104" s="18" t="s">
        <v>155</v>
      </c>
      <c r="C104" s="18" t="s">
        <v>145</v>
      </c>
      <c r="D104" s="18" t="s">
        <v>44</v>
      </c>
      <c r="E104" s="18"/>
      <c r="F104" s="19" t="s">
        <v>45</v>
      </c>
      <c r="G104" s="19" t="s">
        <v>79</v>
      </c>
      <c r="H104" s="20">
        <v>44075</v>
      </c>
      <c r="I104" s="20">
        <v>44075</v>
      </c>
      <c r="J104" s="34"/>
      <c r="K104" s="37">
        <v>1</v>
      </c>
      <c r="L104" s="37">
        <v>1</v>
      </c>
      <c r="M104" s="19" t="s">
        <v>47</v>
      </c>
      <c r="N104" s="38">
        <v>15</v>
      </c>
      <c r="O104" s="19" t="s">
        <v>48</v>
      </c>
      <c r="P104" s="19" t="s">
        <v>48</v>
      </c>
      <c r="Q104" s="19" t="s">
        <v>48</v>
      </c>
      <c r="R104" s="19"/>
      <c r="S104" s="19" t="s">
        <v>49</v>
      </c>
      <c r="T104" s="39">
        <v>100</v>
      </c>
      <c r="U104" s="39">
        <v>1200</v>
      </c>
      <c r="V104" s="36">
        <v>0</v>
      </c>
      <c r="W104" s="36" t="s">
        <v>109</v>
      </c>
      <c r="X104" s="18">
        <v>0</v>
      </c>
      <c r="Y104" s="18">
        <v>0</v>
      </c>
      <c r="Z104" s="18">
        <v>0</v>
      </c>
      <c r="AA104" s="18">
        <v>1200</v>
      </c>
      <c r="AB104" s="36"/>
      <c r="AC104" s="36" t="s">
        <v>50</v>
      </c>
    </row>
    <row r="105" s="3" customFormat="1" ht="31.5" customHeight="1" spans="1:29">
      <c r="A105" s="18">
        <v>97</v>
      </c>
      <c r="B105" s="18" t="s">
        <v>156</v>
      </c>
      <c r="C105" s="18" t="s">
        <v>145</v>
      </c>
      <c r="D105" s="18" t="s">
        <v>44</v>
      </c>
      <c r="E105" s="18"/>
      <c r="F105" s="19" t="s">
        <v>45</v>
      </c>
      <c r="G105" s="19" t="s">
        <v>45</v>
      </c>
      <c r="H105" s="20">
        <v>44075</v>
      </c>
      <c r="I105" s="20">
        <v>44075</v>
      </c>
      <c r="J105" s="34"/>
      <c r="K105" s="37">
        <v>1</v>
      </c>
      <c r="L105" s="37">
        <v>1</v>
      </c>
      <c r="M105" s="19" t="s">
        <v>47</v>
      </c>
      <c r="N105" s="38">
        <v>15</v>
      </c>
      <c r="O105" s="19" t="s">
        <v>48</v>
      </c>
      <c r="P105" s="19" t="s">
        <v>48</v>
      </c>
      <c r="Q105" s="19" t="s">
        <v>48</v>
      </c>
      <c r="R105" s="19"/>
      <c r="S105" s="19" t="s">
        <v>49</v>
      </c>
      <c r="T105" s="39">
        <v>100</v>
      </c>
      <c r="U105" s="39">
        <v>1200</v>
      </c>
      <c r="V105" s="36">
        <v>0</v>
      </c>
      <c r="W105" s="36" t="s">
        <v>109</v>
      </c>
      <c r="X105" s="18">
        <v>0</v>
      </c>
      <c r="Y105" s="18">
        <v>0</v>
      </c>
      <c r="Z105" s="18">
        <v>0</v>
      </c>
      <c r="AA105" s="18">
        <v>1200</v>
      </c>
      <c r="AB105" s="36"/>
      <c r="AC105" s="36" t="s">
        <v>50</v>
      </c>
    </row>
    <row r="106" s="3" customFormat="1" ht="31.5" customHeight="1" spans="1:29">
      <c r="A106" s="18">
        <v>98</v>
      </c>
      <c r="B106" s="18" t="s">
        <v>157</v>
      </c>
      <c r="C106" s="18" t="s">
        <v>158</v>
      </c>
      <c r="D106" s="18" t="s">
        <v>159</v>
      </c>
      <c r="E106" s="18"/>
      <c r="F106" s="19" t="s">
        <v>46</v>
      </c>
      <c r="G106" s="19" t="s">
        <v>46</v>
      </c>
      <c r="H106" s="20">
        <v>41671</v>
      </c>
      <c r="I106" s="20">
        <v>41699</v>
      </c>
      <c r="J106" s="34"/>
      <c r="K106" s="37">
        <v>8</v>
      </c>
      <c r="L106" s="37">
        <v>8</v>
      </c>
      <c r="M106" s="19" t="s">
        <v>47</v>
      </c>
      <c r="N106" s="38">
        <v>15</v>
      </c>
      <c r="O106" s="19" t="s">
        <v>48</v>
      </c>
      <c r="P106" s="19" t="s">
        <v>48</v>
      </c>
      <c r="Q106" s="19" t="s">
        <v>48</v>
      </c>
      <c r="R106" s="19"/>
      <c r="S106" s="19" t="s">
        <v>49</v>
      </c>
      <c r="T106" s="39">
        <v>500</v>
      </c>
      <c r="U106" s="39">
        <v>6000</v>
      </c>
      <c r="V106" s="36">
        <v>0</v>
      </c>
      <c r="W106" s="36" t="s">
        <v>109</v>
      </c>
      <c r="X106" s="18">
        <v>0</v>
      </c>
      <c r="Y106" s="18">
        <v>0</v>
      </c>
      <c r="Z106" s="18">
        <v>0</v>
      </c>
      <c r="AA106" s="18">
        <v>6000</v>
      </c>
      <c r="AB106" s="36"/>
      <c r="AC106" s="36" t="s">
        <v>50</v>
      </c>
    </row>
    <row r="107" s="3" customFormat="1" ht="31.5" customHeight="1" spans="1:29">
      <c r="A107" s="18">
        <v>99</v>
      </c>
      <c r="B107" s="18" t="s">
        <v>160</v>
      </c>
      <c r="C107" s="18" t="s">
        <v>145</v>
      </c>
      <c r="D107" s="18" t="s">
        <v>44</v>
      </c>
      <c r="E107" s="18"/>
      <c r="F107" s="19" t="s">
        <v>45</v>
      </c>
      <c r="G107" s="19" t="s">
        <v>45</v>
      </c>
      <c r="H107" s="20">
        <v>42614</v>
      </c>
      <c r="I107" s="20">
        <v>42614</v>
      </c>
      <c r="J107" s="34"/>
      <c r="K107" s="37">
        <v>5</v>
      </c>
      <c r="L107" s="37">
        <v>5</v>
      </c>
      <c r="M107" s="19" t="s">
        <v>47</v>
      </c>
      <c r="N107" s="38">
        <v>19</v>
      </c>
      <c r="O107" s="19" t="s">
        <v>48</v>
      </c>
      <c r="P107" s="19" t="s">
        <v>48</v>
      </c>
      <c r="Q107" s="19" t="s">
        <v>48</v>
      </c>
      <c r="R107" s="19" t="s">
        <v>53</v>
      </c>
      <c r="S107" s="19" t="s">
        <v>49</v>
      </c>
      <c r="T107" s="39">
        <v>400</v>
      </c>
      <c r="U107" s="39">
        <v>4800</v>
      </c>
      <c r="V107" s="36">
        <v>0</v>
      </c>
      <c r="W107" s="36">
        <v>100</v>
      </c>
      <c r="X107" s="18">
        <v>0</v>
      </c>
      <c r="Y107" s="18">
        <v>100</v>
      </c>
      <c r="Z107" s="18">
        <v>1200</v>
      </c>
      <c r="AA107" s="18">
        <v>6000</v>
      </c>
      <c r="AB107" s="36"/>
      <c r="AC107" s="36"/>
    </row>
    <row r="108" s="3" customFormat="1" ht="31.5" customHeight="1" spans="1:29">
      <c r="A108" s="18">
        <v>100</v>
      </c>
      <c r="B108" s="18" t="s">
        <v>161</v>
      </c>
      <c r="C108" s="18" t="s">
        <v>145</v>
      </c>
      <c r="D108" s="18" t="s">
        <v>52</v>
      </c>
      <c r="E108" s="18"/>
      <c r="F108" s="19" t="s">
        <v>46</v>
      </c>
      <c r="G108" s="19" t="s">
        <v>46</v>
      </c>
      <c r="H108" s="20">
        <v>40787</v>
      </c>
      <c r="I108" s="20">
        <v>40787</v>
      </c>
      <c r="J108" s="34"/>
      <c r="K108" s="37">
        <v>10</v>
      </c>
      <c r="L108" s="37">
        <v>10</v>
      </c>
      <c r="M108" s="19" t="s">
        <v>47</v>
      </c>
      <c r="N108" s="38">
        <v>6</v>
      </c>
      <c r="O108" s="19" t="s">
        <v>48</v>
      </c>
      <c r="P108" s="19" t="s">
        <v>48</v>
      </c>
      <c r="Q108" s="19" t="s">
        <v>48</v>
      </c>
      <c r="R108" s="19" t="s">
        <v>89</v>
      </c>
      <c r="S108" s="19" t="s">
        <v>49</v>
      </c>
      <c r="T108" s="39">
        <v>500</v>
      </c>
      <c r="U108" s="39">
        <v>6000</v>
      </c>
      <c r="V108" s="36">
        <v>0</v>
      </c>
      <c r="W108" s="36">
        <v>100</v>
      </c>
      <c r="X108" s="18">
        <v>0</v>
      </c>
      <c r="Y108" s="18">
        <v>100</v>
      </c>
      <c r="Z108" s="18">
        <v>1200</v>
      </c>
      <c r="AA108" s="18">
        <v>7200</v>
      </c>
      <c r="AB108" s="36"/>
      <c r="AC108" s="36"/>
    </row>
    <row r="109" s="3" customFormat="1" ht="31.5" customHeight="1" spans="1:29">
      <c r="A109" s="18">
        <v>101</v>
      </c>
      <c r="B109" s="18" t="s">
        <v>162</v>
      </c>
      <c r="C109" s="18" t="s">
        <v>145</v>
      </c>
      <c r="D109" s="18" t="s">
        <v>44</v>
      </c>
      <c r="E109" s="18"/>
      <c r="F109" s="19" t="s">
        <v>45</v>
      </c>
      <c r="G109" s="19" t="s">
        <v>45</v>
      </c>
      <c r="H109" s="20">
        <v>41671</v>
      </c>
      <c r="I109" s="20">
        <v>41699</v>
      </c>
      <c r="J109" s="34"/>
      <c r="K109" s="37">
        <v>8</v>
      </c>
      <c r="L109" s="37">
        <v>8</v>
      </c>
      <c r="M109" s="19" t="s">
        <v>47</v>
      </c>
      <c r="N109" s="38">
        <v>17</v>
      </c>
      <c r="O109" s="19" t="s">
        <v>48</v>
      </c>
      <c r="P109" s="19" t="s">
        <v>48</v>
      </c>
      <c r="Q109" s="19" t="s">
        <v>48</v>
      </c>
      <c r="R109" s="19"/>
      <c r="S109" s="19" t="s">
        <v>49</v>
      </c>
      <c r="T109" s="39">
        <v>500</v>
      </c>
      <c r="U109" s="39">
        <v>6000</v>
      </c>
      <c r="V109" s="36">
        <v>0</v>
      </c>
      <c r="W109" s="36" t="s">
        <v>109</v>
      </c>
      <c r="X109" s="18">
        <v>0</v>
      </c>
      <c r="Y109" s="18">
        <v>0</v>
      </c>
      <c r="Z109" s="18">
        <v>0</v>
      </c>
      <c r="AA109" s="18">
        <v>6000</v>
      </c>
      <c r="AB109" s="36"/>
      <c r="AC109" s="36"/>
    </row>
    <row r="110" s="3" customFormat="1" ht="31.5" customHeight="1" spans="1:29">
      <c r="A110" s="18">
        <v>102</v>
      </c>
      <c r="B110" s="18" t="s">
        <v>163</v>
      </c>
      <c r="C110" s="18" t="s">
        <v>145</v>
      </c>
      <c r="D110" s="18" t="s">
        <v>44</v>
      </c>
      <c r="E110" s="18" t="s">
        <v>106</v>
      </c>
      <c r="F110" s="19" t="s">
        <v>45</v>
      </c>
      <c r="G110" s="19" t="s">
        <v>45</v>
      </c>
      <c r="H110" s="20">
        <v>40940</v>
      </c>
      <c r="I110" s="20">
        <v>40940</v>
      </c>
      <c r="J110" s="34"/>
      <c r="K110" s="37">
        <v>10</v>
      </c>
      <c r="L110" s="37">
        <v>10</v>
      </c>
      <c r="M110" s="19" t="s">
        <v>47</v>
      </c>
      <c r="N110" s="38">
        <v>7</v>
      </c>
      <c r="O110" s="19" t="s">
        <v>48</v>
      </c>
      <c r="P110" s="19" t="s">
        <v>48</v>
      </c>
      <c r="Q110" s="19" t="s">
        <v>48</v>
      </c>
      <c r="R110" s="19"/>
      <c r="S110" s="19" t="s">
        <v>49</v>
      </c>
      <c r="T110" s="39">
        <v>500</v>
      </c>
      <c r="U110" s="39">
        <v>6000</v>
      </c>
      <c r="V110" s="36">
        <v>0</v>
      </c>
      <c r="W110" s="36" t="s">
        <v>109</v>
      </c>
      <c r="X110" s="18">
        <v>0</v>
      </c>
      <c r="Y110" s="18">
        <v>0</v>
      </c>
      <c r="Z110" s="18">
        <v>0</v>
      </c>
      <c r="AA110" s="18">
        <v>6000</v>
      </c>
      <c r="AB110" s="36"/>
      <c r="AC110" s="36"/>
    </row>
    <row r="111" s="3" customFormat="1" ht="31.5" customHeight="1" spans="1:29">
      <c r="A111" s="18">
        <v>103</v>
      </c>
      <c r="B111" s="18" t="s">
        <v>164</v>
      </c>
      <c r="C111" s="18" t="s">
        <v>145</v>
      </c>
      <c r="D111" s="18" t="s">
        <v>44</v>
      </c>
      <c r="E111" s="18"/>
      <c r="F111" s="19" t="s">
        <v>46</v>
      </c>
      <c r="G111" s="19" t="s">
        <v>46</v>
      </c>
      <c r="H111" s="20">
        <v>40787</v>
      </c>
      <c r="I111" s="20">
        <v>40787</v>
      </c>
      <c r="J111" s="34"/>
      <c r="K111" s="37">
        <v>10</v>
      </c>
      <c r="L111" s="37">
        <v>10</v>
      </c>
      <c r="M111" s="19" t="s">
        <v>47</v>
      </c>
      <c r="N111" s="38">
        <v>8</v>
      </c>
      <c r="O111" s="19" t="s">
        <v>48</v>
      </c>
      <c r="P111" s="19" t="s">
        <v>48</v>
      </c>
      <c r="Q111" s="19" t="s">
        <v>48</v>
      </c>
      <c r="R111" s="19"/>
      <c r="S111" s="19" t="s">
        <v>49</v>
      </c>
      <c r="T111" s="39">
        <v>500</v>
      </c>
      <c r="U111" s="39">
        <v>6000</v>
      </c>
      <c r="V111" s="36">
        <v>0</v>
      </c>
      <c r="W111" s="36" t="s">
        <v>109</v>
      </c>
      <c r="X111" s="18">
        <v>0</v>
      </c>
      <c r="Y111" s="18">
        <v>0</v>
      </c>
      <c r="Z111" s="18">
        <v>0</v>
      </c>
      <c r="AA111" s="18">
        <v>6000</v>
      </c>
      <c r="AB111" s="36"/>
      <c r="AC111" s="36"/>
    </row>
    <row r="112" s="3" customFormat="1" ht="31.5" customHeight="1" spans="1:29">
      <c r="A112" s="18">
        <v>104</v>
      </c>
      <c r="B112" s="18" t="s">
        <v>165</v>
      </c>
      <c r="C112" s="18" t="s">
        <v>145</v>
      </c>
      <c r="D112" s="18" t="s">
        <v>44</v>
      </c>
      <c r="E112" s="18"/>
      <c r="F112" s="19" t="s">
        <v>45</v>
      </c>
      <c r="G112" s="19" t="s">
        <v>45</v>
      </c>
      <c r="H112" s="20">
        <v>40634</v>
      </c>
      <c r="I112" s="20">
        <v>40634</v>
      </c>
      <c r="J112" s="34"/>
      <c r="K112" s="37">
        <v>11</v>
      </c>
      <c r="L112" s="37">
        <v>11</v>
      </c>
      <c r="M112" s="19" t="s">
        <v>47</v>
      </c>
      <c r="N112" s="38">
        <v>8</v>
      </c>
      <c r="O112" s="19" t="s">
        <v>48</v>
      </c>
      <c r="P112" s="19" t="s">
        <v>48</v>
      </c>
      <c r="Q112" s="19" t="s">
        <v>48</v>
      </c>
      <c r="R112" s="19"/>
      <c r="S112" s="19" t="s">
        <v>49</v>
      </c>
      <c r="T112" s="39">
        <v>500</v>
      </c>
      <c r="U112" s="39">
        <v>6000</v>
      </c>
      <c r="V112" s="36">
        <v>0</v>
      </c>
      <c r="W112" s="36" t="s">
        <v>109</v>
      </c>
      <c r="X112" s="18">
        <v>0</v>
      </c>
      <c r="Y112" s="18">
        <v>0</v>
      </c>
      <c r="Z112" s="18">
        <v>0</v>
      </c>
      <c r="AA112" s="18">
        <v>6000</v>
      </c>
      <c r="AB112" s="36"/>
      <c r="AC112" s="36"/>
    </row>
    <row r="113" s="3" customFormat="1" ht="31.5" customHeight="1" spans="1:29">
      <c r="A113" s="18">
        <v>105</v>
      </c>
      <c r="B113" s="18" t="s">
        <v>166</v>
      </c>
      <c r="C113" s="18" t="s">
        <v>145</v>
      </c>
      <c r="D113" s="18" t="s">
        <v>44</v>
      </c>
      <c r="E113" s="18"/>
      <c r="F113" s="19" t="s">
        <v>45</v>
      </c>
      <c r="G113" s="19" t="s">
        <v>45</v>
      </c>
      <c r="H113" s="20">
        <v>40603</v>
      </c>
      <c r="I113" s="20">
        <v>40634</v>
      </c>
      <c r="J113" s="34"/>
      <c r="K113" s="37">
        <v>11</v>
      </c>
      <c r="L113" s="37">
        <v>11</v>
      </c>
      <c r="M113" s="19" t="s">
        <v>47</v>
      </c>
      <c r="N113" s="38">
        <v>15</v>
      </c>
      <c r="O113" s="19" t="s">
        <v>48</v>
      </c>
      <c r="P113" s="19" t="s">
        <v>48</v>
      </c>
      <c r="Q113" s="19" t="s">
        <v>48</v>
      </c>
      <c r="R113" s="19"/>
      <c r="S113" s="19" t="s">
        <v>49</v>
      </c>
      <c r="T113" s="39">
        <v>500</v>
      </c>
      <c r="U113" s="39">
        <v>6000</v>
      </c>
      <c r="V113" s="36">
        <v>0</v>
      </c>
      <c r="W113" s="36" t="s">
        <v>109</v>
      </c>
      <c r="X113" s="18">
        <v>0</v>
      </c>
      <c r="Y113" s="18">
        <v>0</v>
      </c>
      <c r="Z113" s="18">
        <v>0</v>
      </c>
      <c r="AA113" s="18">
        <v>6000</v>
      </c>
      <c r="AB113" s="36"/>
      <c r="AC113" s="36"/>
    </row>
    <row r="114" s="3" customFormat="1" ht="31.5" customHeight="1" spans="1:29">
      <c r="A114" s="18">
        <v>106</v>
      </c>
      <c r="B114" s="18" t="s">
        <v>167</v>
      </c>
      <c r="C114" s="18" t="s">
        <v>145</v>
      </c>
      <c r="D114" s="18" t="s">
        <v>44</v>
      </c>
      <c r="E114" s="18"/>
      <c r="F114" s="19" t="s">
        <v>46</v>
      </c>
      <c r="G114" s="19" t="s">
        <v>46</v>
      </c>
      <c r="H114" s="20">
        <v>40634</v>
      </c>
      <c r="I114" s="20">
        <v>40634</v>
      </c>
      <c r="J114" s="34"/>
      <c r="K114" s="37">
        <v>11</v>
      </c>
      <c r="L114" s="37">
        <v>11</v>
      </c>
      <c r="M114" s="19" t="s">
        <v>47</v>
      </c>
      <c r="N114" s="38">
        <v>15</v>
      </c>
      <c r="O114" s="19" t="s">
        <v>48</v>
      </c>
      <c r="P114" s="19" t="s">
        <v>48</v>
      </c>
      <c r="Q114" s="19" t="s">
        <v>48</v>
      </c>
      <c r="R114" s="19"/>
      <c r="S114" s="19" t="s">
        <v>49</v>
      </c>
      <c r="T114" s="39">
        <v>500</v>
      </c>
      <c r="U114" s="39">
        <v>6000</v>
      </c>
      <c r="V114" s="36">
        <v>0</v>
      </c>
      <c r="W114" s="36" t="s">
        <v>109</v>
      </c>
      <c r="X114" s="18">
        <v>0</v>
      </c>
      <c r="Y114" s="18">
        <v>0</v>
      </c>
      <c r="Z114" s="18">
        <v>0</v>
      </c>
      <c r="AA114" s="18">
        <v>6000</v>
      </c>
      <c r="AB114" s="36"/>
      <c r="AC114" s="36"/>
    </row>
    <row r="115" s="3" customFormat="1" ht="31.5" customHeight="1" spans="1:29">
      <c r="A115" s="18">
        <v>107</v>
      </c>
      <c r="B115" s="18" t="s">
        <v>168</v>
      </c>
      <c r="C115" s="18" t="s">
        <v>145</v>
      </c>
      <c r="D115" s="18" t="s">
        <v>52</v>
      </c>
      <c r="E115" s="18"/>
      <c r="F115" s="19" t="s">
        <v>45</v>
      </c>
      <c r="G115" s="19" t="s">
        <v>45</v>
      </c>
      <c r="H115" s="20">
        <v>40422</v>
      </c>
      <c r="I115" s="20">
        <v>40422</v>
      </c>
      <c r="J115" s="34"/>
      <c r="K115" s="37">
        <v>11</v>
      </c>
      <c r="L115" s="37">
        <v>11</v>
      </c>
      <c r="M115" s="19" t="s">
        <v>47</v>
      </c>
      <c r="N115" s="38">
        <v>14</v>
      </c>
      <c r="O115" s="19" t="s">
        <v>48</v>
      </c>
      <c r="P115" s="19" t="s">
        <v>48</v>
      </c>
      <c r="Q115" s="19" t="s">
        <v>48</v>
      </c>
      <c r="R115" s="19"/>
      <c r="S115" s="19" t="s">
        <v>49</v>
      </c>
      <c r="T115" s="39">
        <v>500</v>
      </c>
      <c r="U115" s="39">
        <v>6000</v>
      </c>
      <c r="V115" s="36">
        <v>0</v>
      </c>
      <c r="W115" s="36" t="s">
        <v>109</v>
      </c>
      <c r="X115" s="18">
        <v>0</v>
      </c>
      <c r="Y115" s="18">
        <v>0</v>
      </c>
      <c r="Z115" s="18">
        <v>0</v>
      </c>
      <c r="AA115" s="18">
        <v>6000</v>
      </c>
      <c r="AB115" s="36"/>
      <c r="AC115" s="36"/>
    </row>
    <row r="116" s="3" customFormat="1" ht="31.5" customHeight="1" spans="1:29">
      <c r="A116" s="18">
        <v>108</v>
      </c>
      <c r="B116" s="18" t="s">
        <v>169</v>
      </c>
      <c r="C116" s="18" t="s">
        <v>145</v>
      </c>
      <c r="D116" s="18" t="s">
        <v>52</v>
      </c>
      <c r="E116" s="18" t="s">
        <v>106</v>
      </c>
      <c r="F116" s="19" t="s">
        <v>45</v>
      </c>
      <c r="G116" s="19" t="s">
        <v>45</v>
      </c>
      <c r="H116" s="20">
        <v>40269</v>
      </c>
      <c r="I116" s="20">
        <v>40269</v>
      </c>
      <c r="J116" s="34"/>
      <c r="K116" s="37">
        <v>12</v>
      </c>
      <c r="L116" s="37">
        <v>12</v>
      </c>
      <c r="M116" s="19" t="s">
        <v>47</v>
      </c>
      <c r="N116" s="38">
        <v>6</v>
      </c>
      <c r="O116" s="19" t="s">
        <v>48</v>
      </c>
      <c r="P116" s="19" t="s">
        <v>48</v>
      </c>
      <c r="Q116" s="19" t="s">
        <v>48</v>
      </c>
      <c r="R116" s="19"/>
      <c r="S116" s="19" t="s">
        <v>49</v>
      </c>
      <c r="T116" s="39">
        <v>500</v>
      </c>
      <c r="U116" s="39">
        <v>6000</v>
      </c>
      <c r="V116" s="36">
        <v>0</v>
      </c>
      <c r="W116" s="36" t="s">
        <v>109</v>
      </c>
      <c r="X116" s="18">
        <v>0</v>
      </c>
      <c r="Y116" s="18">
        <v>0</v>
      </c>
      <c r="Z116" s="18">
        <v>0</v>
      </c>
      <c r="AA116" s="18">
        <v>6000</v>
      </c>
      <c r="AB116" s="36"/>
      <c r="AC116" s="36"/>
    </row>
    <row r="117" s="3" customFormat="1" ht="31.5" customHeight="1" spans="1:29">
      <c r="A117" s="18">
        <v>109</v>
      </c>
      <c r="B117" s="18" t="s">
        <v>170</v>
      </c>
      <c r="C117" s="18" t="s">
        <v>145</v>
      </c>
      <c r="D117" s="18" t="s">
        <v>52</v>
      </c>
      <c r="E117" s="18"/>
      <c r="F117" s="19" t="s">
        <v>45</v>
      </c>
      <c r="G117" s="19" t="s">
        <v>45</v>
      </c>
      <c r="H117" s="20">
        <v>43344</v>
      </c>
      <c r="I117" s="20">
        <v>43344</v>
      </c>
      <c r="J117" s="34"/>
      <c r="K117" s="37">
        <v>3</v>
      </c>
      <c r="L117" s="37">
        <v>3</v>
      </c>
      <c r="M117" s="19" t="s">
        <v>47</v>
      </c>
      <c r="N117" s="38">
        <v>18</v>
      </c>
      <c r="O117" s="19" t="s">
        <v>48</v>
      </c>
      <c r="P117" s="19" t="s">
        <v>48</v>
      </c>
      <c r="Q117" s="19" t="s">
        <v>48</v>
      </c>
      <c r="R117" s="19"/>
      <c r="S117" s="19" t="s">
        <v>49</v>
      </c>
      <c r="T117" s="39">
        <v>200</v>
      </c>
      <c r="U117" s="39">
        <v>2400</v>
      </c>
      <c r="V117" s="36">
        <v>0</v>
      </c>
      <c r="W117" s="36" t="s">
        <v>109</v>
      </c>
      <c r="X117" s="18">
        <v>0</v>
      </c>
      <c r="Y117" s="18">
        <v>0</v>
      </c>
      <c r="Z117" s="18">
        <v>0</v>
      </c>
      <c r="AA117" s="18">
        <v>2400</v>
      </c>
      <c r="AB117" s="36"/>
      <c r="AC117" s="36"/>
    </row>
    <row r="118" s="3" customFormat="1" ht="31.5" customHeight="1" spans="1:29">
      <c r="A118" s="18">
        <v>110</v>
      </c>
      <c r="B118" s="18" t="s">
        <v>171</v>
      </c>
      <c r="C118" s="18" t="s">
        <v>145</v>
      </c>
      <c r="D118" s="18" t="s">
        <v>44</v>
      </c>
      <c r="E118" s="18"/>
      <c r="F118" s="19" t="s">
        <v>45</v>
      </c>
      <c r="G118" s="19" t="s">
        <v>45</v>
      </c>
      <c r="H118" s="20">
        <v>42064</v>
      </c>
      <c r="I118" s="20">
        <v>42064</v>
      </c>
      <c r="J118" s="34"/>
      <c r="K118" s="37">
        <v>7</v>
      </c>
      <c r="L118" s="37">
        <v>7</v>
      </c>
      <c r="M118" s="19" t="s">
        <v>47</v>
      </c>
      <c r="N118" s="38">
        <v>17</v>
      </c>
      <c r="O118" s="19" t="s">
        <v>48</v>
      </c>
      <c r="P118" s="19" t="s">
        <v>48</v>
      </c>
      <c r="Q118" s="19" t="s">
        <v>48</v>
      </c>
      <c r="R118" s="19"/>
      <c r="S118" s="19" t="s">
        <v>49</v>
      </c>
      <c r="T118" s="39">
        <v>400</v>
      </c>
      <c r="U118" s="39">
        <v>4800</v>
      </c>
      <c r="V118" s="36">
        <v>0</v>
      </c>
      <c r="W118" s="36" t="s">
        <v>109</v>
      </c>
      <c r="X118" s="18">
        <v>0</v>
      </c>
      <c r="Y118" s="18">
        <v>0</v>
      </c>
      <c r="Z118" s="18">
        <v>0</v>
      </c>
      <c r="AA118" s="18">
        <v>4800</v>
      </c>
      <c r="AB118" s="36"/>
      <c r="AC118" s="36"/>
    </row>
    <row r="119" s="3" customFormat="1" ht="31.5" customHeight="1" spans="1:29">
      <c r="A119" s="18">
        <v>111</v>
      </c>
      <c r="B119" s="18" t="s">
        <v>172</v>
      </c>
      <c r="C119" s="18" t="s">
        <v>145</v>
      </c>
      <c r="D119" s="18" t="s">
        <v>44</v>
      </c>
      <c r="E119" s="18"/>
      <c r="F119" s="19" t="s">
        <v>45</v>
      </c>
      <c r="G119" s="19" t="s">
        <v>45</v>
      </c>
      <c r="H119" s="20">
        <v>42614</v>
      </c>
      <c r="I119" s="20">
        <v>42614</v>
      </c>
      <c r="J119" s="34"/>
      <c r="K119" s="37">
        <v>5</v>
      </c>
      <c r="L119" s="37">
        <v>5</v>
      </c>
      <c r="M119" s="19" t="s">
        <v>47</v>
      </c>
      <c r="N119" s="38">
        <v>17</v>
      </c>
      <c r="O119" s="19" t="s">
        <v>48</v>
      </c>
      <c r="P119" s="19" t="s">
        <v>48</v>
      </c>
      <c r="Q119" s="19" t="s">
        <v>48</v>
      </c>
      <c r="R119" s="19"/>
      <c r="S119" s="19" t="s">
        <v>49</v>
      </c>
      <c r="T119" s="39">
        <v>400</v>
      </c>
      <c r="U119" s="39">
        <v>4800</v>
      </c>
      <c r="V119" s="36">
        <v>0</v>
      </c>
      <c r="W119" s="36" t="s">
        <v>109</v>
      </c>
      <c r="X119" s="18">
        <v>0</v>
      </c>
      <c r="Y119" s="18">
        <v>0</v>
      </c>
      <c r="Z119" s="18">
        <v>0</v>
      </c>
      <c r="AA119" s="18">
        <v>4800</v>
      </c>
      <c r="AB119" s="36"/>
      <c r="AC119" s="36"/>
    </row>
    <row r="120" s="3" customFormat="1" ht="31.5" customHeight="1" spans="1:29">
      <c r="A120" s="18">
        <v>112</v>
      </c>
      <c r="B120" s="18" t="s">
        <v>173</v>
      </c>
      <c r="C120" s="18" t="s">
        <v>145</v>
      </c>
      <c r="D120" s="18" t="s">
        <v>52</v>
      </c>
      <c r="E120" s="18"/>
      <c r="F120" s="19" t="s">
        <v>46</v>
      </c>
      <c r="G120" s="19" t="s">
        <v>46</v>
      </c>
      <c r="H120" s="20">
        <v>42430</v>
      </c>
      <c r="I120" s="20">
        <v>42430</v>
      </c>
      <c r="J120" s="34"/>
      <c r="K120" s="37">
        <v>6</v>
      </c>
      <c r="L120" s="37">
        <v>6</v>
      </c>
      <c r="M120" s="19" t="s">
        <v>47</v>
      </c>
      <c r="N120" s="38">
        <v>17</v>
      </c>
      <c r="O120" s="19" t="s">
        <v>48</v>
      </c>
      <c r="P120" s="19" t="s">
        <v>48</v>
      </c>
      <c r="Q120" s="19" t="s">
        <v>48</v>
      </c>
      <c r="R120" s="19"/>
      <c r="S120" s="19" t="s">
        <v>49</v>
      </c>
      <c r="T120" s="39">
        <v>400</v>
      </c>
      <c r="U120" s="39">
        <v>4800</v>
      </c>
      <c r="V120" s="36">
        <v>0</v>
      </c>
      <c r="W120" s="36" t="s">
        <v>109</v>
      </c>
      <c r="X120" s="18">
        <v>0</v>
      </c>
      <c r="Y120" s="18">
        <v>0</v>
      </c>
      <c r="Z120" s="18">
        <v>0</v>
      </c>
      <c r="AA120" s="18">
        <v>4800</v>
      </c>
      <c r="AB120" s="36"/>
      <c r="AC120" s="36"/>
    </row>
    <row r="121" s="3" customFormat="1" ht="31.5" customHeight="1" spans="1:29">
      <c r="A121" s="18">
        <v>113</v>
      </c>
      <c r="B121" s="18" t="s">
        <v>174</v>
      </c>
      <c r="C121" s="18" t="s">
        <v>145</v>
      </c>
      <c r="D121" s="18" t="s">
        <v>44</v>
      </c>
      <c r="E121" s="18"/>
      <c r="F121" s="19" t="s">
        <v>45</v>
      </c>
      <c r="G121" s="19" t="s">
        <v>45</v>
      </c>
      <c r="H121" s="20">
        <v>43313</v>
      </c>
      <c r="I121" s="20">
        <v>43344</v>
      </c>
      <c r="J121" s="34"/>
      <c r="K121" s="37">
        <v>3</v>
      </c>
      <c r="L121" s="37">
        <v>3</v>
      </c>
      <c r="M121" s="19" t="s">
        <v>47</v>
      </c>
      <c r="N121" s="38">
        <v>16</v>
      </c>
      <c r="O121" s="19" t="s">
        <v>48</v>
      </c>
      <c r="P121" s="19" t="s">
        <v>48</v>
      </c>
      <c r="Q121" s="19" t="s">
        <v>48</v>
      </c>
      <c r="R121" s="19"/>
      <c r="S121" s="19" t="s">
        <v>49</v>
      </c>
      <c r="T121" s="39">
        <v>200</v>
      </c>
      <c r="U121" s="39">
        <v>2400</v>
      </c>
      <c r="V121" s="36">
        <v>0</v>
      </c>
      <c r="W121" s="36" t="s">
        <v>109</v>
      </c>
      <c r="X121" s="18">
        <v>0</v>
      </c>
      <c r="Y121" s="18">
        <v>0</v>
      </c>
      <c r="Z121" s="18">
        <v>0</v>
      </c>
      <c r="AA121" s="18">
        <v>2400</v>
      </c>
      <c r="AB121" s="36"/>
      <c r="AC121" s="36"/>
    </row>
    <row r="122" s="3" customFormat="1" ht="31.5" customHeight="1" spans="1:29">
      <c r="A122" s="18">
        <v>114</v>
      </c>
      <c r="B122" s="18" t="s">
        <v>175</v>
      </c>
      <c r="C122" s="18" t="s">
        <v>145</v>
      </c>
      <c r="D122" s="18" t="s">
        <v>44</v>
      </c>
      <c r="E122" s="18"/>
      <c r="F122" s="19" t="s">
        <v>45</v>
      </c>
      <c r="G122" s="19" t="s">
        <v>45</v>
      </c>
      <c r="H122" s="20">
        <v>43709</v>
      </c>
      <c r="I122" s="20">
        <v>43739</v>
      </c>
      <c r="J122" s="34"/>
      <c r="K122" s="37">
        <v>2</v>
      </c>
      <c r="L122" s="37">
        <v>2</v>
      </c>
      <c r="M122" s="19" t="s">
        <v>47</v>
      </c>
      <c r="N122" s="38">
        <v>16</v>
      </c>
      <c r="O122" s="19" t="s">
        <v>48</v>
      </c>
      <c r="P122" s="19" t="s">
        <v>48</v>
      </c>
      <c r="Q122" s="19" t="s">
        <v>48</v>
      </c>
      <c r="R122" s="19"/>
      <c r="S122" s="19" t="s">
        <v>49</v>
      </c>
      <c r="T122" s="39">
        <v>100</v>
      </c>
      <c r="U122" s="39">
        <v>1200</v>
      </c>
      <c r="V122" s="36">
        <v>0</v>
      </c>
      <c r="W122" s="36" t="s">
        <v>109</v>
      </c>
      <c r="X122" s="18">
        <v>0</v>
      </c>
      <c r="Y122" s="18">
        <v>0</v>
      </c>
      <c r="Z122" s="18">
        <v>0</v>
      </c>
      <c r="AA122" s="18">
        <v>1200</v>
      </c>
      <c r="AB122" s="36"/>
      <c r="AC122" s="36"/>
    </row>
    <row r="123" s="3" customFormat="1" ht="31.5" customHeight="1" spans="1:29">
      <c r="A123" s="18">
        <v>115</v>
      </c>
      <c r="B123" s="18" t="s">
        <v>176</v>
      </c>
      <c r="C123" s="18" t="s">
        <v>145</v>
      </c>
      <c r="D123" s="18" t="s">
        <v>52</v>
      </c>
      <c r="E123" s="18"/>
      <c r="F123" s="19" t="s">
        <v>45</v>
      </c>
      <c r="G123" s="19" t="s">
        <v>45</v>
      </c>
      <c r="H123" s="20">
        <v>42401</v>
      </c>
      <c r="I123" s="20">
        <v>42430</v>
      </c>
      <c r="J123" s="34"/>
      <c r="K123" s="37">
        <v>6</v>
      </c>
      <c r="L123" s="37">
        <v>6</v>
      </c>
      <c r="M123" s="19" t="s">
        <v>47</v>
      </c>
      <c r="N123" s="38">
        <v>14</v>
      </c>
      <c r="O123" s="19" t="s">
        <v>48</v>
      </c>
      <c r="P123" s="19" t="s">
        <v>48</v>
      </c>
      <c r="Q123" s="19" t="s">
        <v>48</v>
      </c>
      <c r="R123" s="19"/>
      <c r="S123" s="19" t="s">
        <v>49</v>
      </c>
      <c r="T123" s="39">
        <v>400</v>
      </c>
      <c r="U123" s="39">
        <v>4800</v>
      </c>
      <c r="V123" s="36">
        <v>0</v>
      </c>
      <c r="W123" s="36" t="s">
        <v>109</v>
      </c>
      <c r="X123" s="18">
        <v>0</v>
      </c>
      <c r="Y123" s="18">
        <v>0</v>
      </c>
      <c r="Z123" s="18">
        <v>0</v>
      </c>
      <c r="AA123" s="18">
        <v>4800</v>
      </c>
      <c r="AB123" s="36"/>
      <c r="AC123" s="36"/>
    </row>
    <row r="124" s="3" customFormat="1" ht="31.5" customHeight="1" spans="1:29">
      <c r="A124" s="18">
        <v>116</v>
      </c>
      <c r="B124" s="18" t="s">
        <v>177</v>
      </c>
      <c r="C124" s="18" t="s">
        <v>145</v>
      </c>
      <c r="D124" s="18" t="s">
        <v>52</v>
      </c>
      <c r="E124" s="18"/>
      <c r="F124" s="19" t="s">
        <v>45</v>
      </c>
      <c r="G124" s="19" t="s">
        <v>45</v>
      </c>
      <c r="H124" s="20">
        <v>43466</v>
      </c>
      <c r="I124" s="20">
        <v>43466</v>
      </c>
      <c r="J124" s="34"/>
      <c r="K124" s="37">
        <v>3</v>
      </c>
      <c r="L124" s="37">
        <v>3</v>
      </c>
      <c r="M124" s="19" t="s">
        <v>47</v>
      </c>
      <c r="N124" s="38">
        <v>14</v>
      </c>
      <c r="O124" s="19" t="s">
        <v>48</v>
      </c>
      <c r="P124" s="19" t="s">
        <v>48</v>
      </c>
      <c r="Q124" s="19" t="s">
        <v>48</v>
      </c>
      <c r="R124" s="19"/>
      <c r="S124" s="19" t="s">
        <v>49</v>
      </c>
      <c r="T124" s="39">
        <v>200</v>
      </c>
      <c r="U124" s="39">
        <v>2400</v>
      </c>
      <c r="V124" s="36">
        <v>0</v>
      </c>
      <c r="W124" s="36" t="s">
        <v>109</v>
      </c>
      <c r="X124" s="18">
        <v>0</v>
      </c>
      <c r="Y124" s="18">
        <v>0</v>
      </c>
      <c r="Z124" s="18">
        <v>0</v>
      </c>
      <c r="AA124" s="18">
        <v>2400</v>
      </c>
      <c r="AB124" s="36"/>
      <c r="AC124" s="36"/>
    </row>
    <row r="125" s="3" customFormat="1" ht="31.5" customHeight="1" spans="1:29">
      <c r="A125" s="18">
        <v>117</v>
      </c>
      <c r="B125" s="18" t="s">
        <v>178</v>
      </c>
      <c r="C125" s="18" t="s">
        <v>145</v>
      </c>
      <c r="D125" s="18" t="s">
        <v>44</v>
      </c>
      <c r="E125" s="18"/>
      <c r="F125" s="19" t="s">
        <v>45</v>
      </c>
      <c r="G125" s="19" t="s">
        <v>45</v>
      </c>
      <c r="H125" s="20">
        <v>40787</v>
      </c>
      <c r="I125" s="20">
        <v>40787</v>
      </c>
      <c r="J125" s="34"/>
      <c r="K125" s="37">
        <v>5</v>
      </c>
      <c r="L125" s="37">
        <v>5</v>
      </c>
      <c r="M125" s="19" t="s">
        <v>47</v>
      </c>
      <c r="N125" s="38">
        <v>18</v>
      </c>
      <c r="O125" s="19" t="s">
        <v>48</v>
      </c>
      <c r="P125" s="19" t="s">
        <v>48</v>
      </c>
      <c r="Q125" s="19" t="s">
        <v>48</v>
      </c>
      <c r="R125" s="19"/>
      <c r="S125" s="19" t="s">
        <v>49</v>
      </c>
      <c r="T125" s="39">
        <v>400</v>
      </c>
      <c r="U125" s="39">
        <v>4800</v>
      </c>
      <c r="V125" s="36">
        <v>0</v>
      </c>
      <c r="W125" s="36" t="s">
        <v>109</v>
      </c>
      <c r="X125" s="18">
        <v>0</v>
      </c>
      <c r="Y125" s="18">
        <v>0</v>
      </c>
      <c r="Z125" s="18">
        <v>0</v>
      </c>
      <c r="AA125" s="18">
        <v>4800</v>
      </c>
      <c r="AB125" s="36">
        <v>5</v>
      </c>
      <c r="AC125" s="36"/>
    </row>
    <row r="126" s="3" customFormat="1" ht="31.5" customHeight="1" spans="1:29">
      <c r="A126" s="18">
        <v>118</v>
      </c>
      <c r="B126" s="18" t="s">
        <v>179</v>
      </c>
      <c r="C126" s="18" t="s">
        <v>180</v>
      </c>
      <c r="D126" s="18" t="s">
        <v>44</v>
      </c>
      <c r="E126" s="18"/>
      <c r="F126" s="19" t="s">
        <v>45</v>
      </c>
      <c r="G126" s="19" t="s">
        <v>46</v>
      </c>
      <c r="H126" s="20">
        <v>44228</v>
      </c>
      <c r="I126" s="20">
        <v>44256</v>
      </c>
      <c r="J126" s="34"/>
      <c r="K126" s="37">
        <f t="shared" ref="K126:K189" si="8">IF(I126="",0,IF(I126&gt;=H126,INT(YEARFRAC(DATE(2022,7,11),I126,1)),INT(YEARFRAC(DATE(2022,7,11),H126,1))))-IF(AB126="",0,AB126)</f>
        <v>1</v>
      </c>
      <c r="L126" s="37">
        <f t="shared" ref="L126:L189" si="9">J126+K126</f>
        <v>1</v>
      </c>
      <c r="M126" s="19" t="s">
        <v>47</v>
      </c>
      <c r="N126" s="38">
        <v>16</v>
      </c>
      <c r="O126" s="19" t="s">
        <v>48</v>
      </c>
      <c r="P126" s="19" t="s">
        <v>48</v>
      </c>
      <c r="Q126" s="19" t="s">
        <v>48</v>
      </c>
      <c r="R126" s="19"/>
      <c r="S126" s="19" t="s">
        <v>49</v>
      </c>
      <c r="T126" s="39">
        <f t="shared" ref="T126:T189" si="10">IF(L126&gt;=8,500,IF(L126&gt;=5,400,IF(L126&gt;=3,200,IF(L126&gt;=1,100,0))))</f>
        <v>100</v>
      </c>
      <c r="U126" s="39">
        <f t="shared" ref="U126:U189" si="11">T126*12</f>
        <v>1200</v>
      </c>
      <c r="V126" s="36">
        <v>0</v>
      </c>
      <c r="W126" s="36" t="s">
        <v>109</v>
      </c>
      <c r="X126" s="18">
        <v>0</v>
      </c>
      <c r="Y126" s="18">
        <v>0</v>
      </c>
      <c r="Z126" s="18">
        <v>0</v>
      </c>
      <c r="AA126" s="18">
        <v>1200</v>
      </c>
      <c r="AB126" s="36"/>
      <c r="AC126" s="36"/>
    </row>
    <row r="127" s="3" customFormat="1" ht="31.5" customHeight="1" spans="1:29">
      <c r="A127" s="18">
        <v>119</v>
      </c>
      <c r="B127" s="18" t="s">
        <v>181</v>
      </c>
      <c r="C127" s="18" t="s">
        <v>180</v>
      </c>
      <c r="D127" s="18" t="s">
        <v>44</v>
      </c>
      <c r="E127" s="18"/>
      <c r="F127" s="19" t="s">
        <v>45</v>
      </c>
      <c r="G127" s="19" t="s">
        <v>46</v>
      </c>
      <c r="H127" s="20">
        <v>44228</v>
      </c>
      <c r="I127" s="20">
        <v>44256</v>
      </c>
      <c r="J127" s="34"/>
      <c r="K127" s="37">
        <f t="shared" si="8"/>
        <v>1</v>
      </c>
      <c r="L127" s="37">
        <f t="shared" si="9"/>
        <v>1</v>
      </c>
      <c r="M127" s="19" t="s">
        <v>47</v>
      </c>
      <c r="N127" s="38">
        <v>16</v>
      </c>
      <c r="O127" s="19" t="s">
        <v>48</v>
      </c>
      <c r="P127" s="19" t="s">
        <v>48</v>
      </c>
      <c r="Q127" s="19" t="s">
        <v>48</v>
      </c>
      <c r="R127" s="19"/>
      <c r="S127" s="19" t="s">
        <v>49</v>
      </c>
      <c r="T127" s="39">
        <f t="shared" si="10"/>
        <v>100</v>
      </c>
      <c r="U127" s="39">
        <f t="shared" si="11"/>
        <v>1200</v>
      </c>
      <c r="V127" s="36">
        <v>0</v>
      </c>
      <c r="W127" s="36" t="s">
        <v>109</v>
      </c>
      <c r="X127" s="18">
        <v>0</v>
      </c>
      <c r="Y127" s="18">
        <v>0</v>
      </c>
      <c r="Z127" s="18">
        <v>0</v>
      </c>
      <c r="AA127" s="18">
        <v>1200</v>
      </c>
      <c r="AB127" s="36"/>
      <c r="AC127" s="36"/>
    </row>
    <row r="128" s="3" customFormat="1" ht="31.5" customHeight="1" spans="1:29">
      <c r="A128" s="18">
        <v>120</v>
      </c>
      <c r="B128" s="18" t="s">
        <v>182</v>
      </c>
      <c r="C128" s="18" t="s">
        <v>180</v>
      </c>
      <c r="D128" s="18" t="s">
        <v>44</v>
      </c>
      <c r="E128" s="18"/>
      <c r="F128" s="19" t="s">
        <v>45</v>
      </c>
      <c r="G128" s="19" t="s">
        <v>45</v>
      </c>
      <c r="H128" s="20">
        <v>44228</v>
      </c>
      <c r="I128" s="20">
        <v>44256</v>
      </c>
      <c r="J128" s="34"/>
      <c r="K128" s="37">
        <f t="shared" si="8"/>
        <v>1</v>
      </c>
      <c r="L128" s="37">
        <f t="shared" si="9"/>
        <v>1</v>
      </c>
      <c r="M128" s="19" t="s">
        <v>47</v>
      </c>
      <c r="N128" s="38">
        <v>15</v>
      </c>
      <c r="O128" s="19" t="s">
        <v>48</v>
      </c>
      <c r="P128" s="19" t="s">
        <v>48</v>
      </c>
      <c r="Q128" s="19" t="s">
        <v>48</v>
      </c>
      <c r="R128" s="19"/>
      <c r="S128" s="19" t="s">
        <v>49</v>
      </c>
      <c r="T128" s="39">
        <f t="shared" si="10"/>
        <v>100</v>
      </c>
      <c r="U128" s="39">
        <f t="shared" si="11"/>
        <v>1200</v>
      </c>
      <c r="V128" s="36">
        <v>0</v>
      </c>
      <c r="W128" s="36" t="s">
        <v>109</v>
      </c>
      <c r="X128" s="18">
        <v>0</v>
      </c>
      <c r="Y128" s="18">
        <v>0</v>
      </c>
      <c r="Z128" s="18">
        <v>0</v>
      </c>
      <c r="AA128" s="18">
        <v>1200</v>
      </c>
      <c r="AB128" s="36"/>
      <c r="AC128" s="36"/>
    </row>
    <row r="129" s="3" customFormat="1" ht="31.5" customHeight="1" spans="1:29">
      <c r="A129" s="18">
        <v>121</v>
      </c>
      <c r="B129" s="18" t="s">
        <v>183</v>
      </c>
      <c r="C129" s="18" t="s">
        <v>180</v>
      </c>
      <c r="D129" s="18" t="s">
        <v>44</v>
      </c>
      <c r="E129" s="18"/>
      <c r="F129" s="19" t="s">
        <v>45</v>
      </c>
      <c r="G129" s="19" t="s">
        <v>79</v>
      </c>
      <c r="H129" s="20">
        <v>44075</v>
      </c>
      <c r="I129" s="20">
        <v>44105</v>
      </c>
      <c r="J129" s="34"/>
      <c r="K129" s="37">
        <f t="shared" si="8"/>
        <v>1</v>
      </c>
      <c r="L129" s="37">
        <f t="shared" si="9"/>
        <v>1</v>
      </c>
      <c r="M129" s="19" t="s">
        <v>47</v>
      </c>
      <c r="N129" s="38">
        <v>14</v>
      </c>
      <c r="O129" s="19" t="s">
        <v>48</v>
      </c>
      <c r="P129" s="19" t="s">
        <v>48</v>
      </c>
      <c r="Q129" s="19" t="s">
        <v>48</v>
      </c>
      <c r="R129" s="19"/>
      <c r="S129" s="19" t="s">
        <v>49</v>
      </c>
      <c r="T129" s="39">
        <f t="shared" si="10"/>
        <v>100</v>
      </c>
      <c r="U129" s="39">
        <f t="shared" si="11"/>
        <v>1200</v>
      </c>
      <c r="V129" s="36">
        <v>0</v>
      </c>
      <c r="W129" s="36" t="s">
        <v>109</v>
      </c>
      <c r="X129" s="18">
        <v>0</v>
      </c>
      <c r="Y129" s="18">
        <v>0</v>
      </c>
      <c r="Z129" s="18">
        <v>0</v>
      </c>
      <c r="AA129" s="18">
        <v>1200</v>
      </c>
      <c r="AB129" s="36"/>
      <c r="AC129" s="36"/>
    </row>
    <row r="130" s="3" customFormat="1" ht="31.5" customHeight="1" spans="1:29">
      <c r="A130" s="18">
        <v>122</v>
      </c>
      <c r="B130" s="18" t="s">
        <v>184</v>
      </c>
      <c r="C130" s="18" t="s">
        <v>180</v>
      </c>
      <c r="D130" s="18" t="s">
        <v>44</v>
      </c>
      <c r="E130" s="18"/>
      <c r="F130" s="19" t="s">
        <v>45</v>
      </c>
      <c r="G130" s="19" t="s">
        <v>79</v>
      </c>
      <c r="H130" s="20">
        <v>44075</v>
      </c>
      <c r="I130" s="20">
        <v>44105</v>
      </c>
      <c r="J130" s="34"/>
      <c r="K130" s="37">
        <f t="shared" si="8"/>
        <v>1</v>
      </c>
      <c r="L130" s="37">
        <f t="shared" si="9"/>
        <v>1</v>
      </c>
      <c r="M130" s="19" t="s">
        <v>47</v>
      </c>
      <c r="N130" s="38">
        <v>18</v>
      </c>
      <c r="O130" s="19" t="s">
        <v>48</v>
      </c>
      <c r="P130" s="19" t="s">
        <v>48</v>
      </c>
      <c r="Q130" s="19" t="s">
        <v>48</v>
      </c>
      <c r="R130" s="19"/>
      <c r="S130" s="19" t="s">
        <v>49</v>
      </c>
      <c r="T130" s="39">
        <f t="shared" si="10"/>
        <v>100</v>
      </c>
      <c r="U130" s="39">
        <f t="shared" si="11"/>
        <v>1200</v>
      </c>
      <c r="V130" s="36">
        <v>0</v>
      </c>
      <c r="W130" s="36" t="s">
        <v>109</v>
      </c>
      <c r="X130" s="18">
        <v>0</v>
      </c>
      <c r="Y130" s="18">
        <v>0</v>
      </c>
      <c r="Z130" s="18">
        <v>0</v>
      </c>
      <c r="AA130" s="18">
        <v>1200</v>
      </c>
      <c r="AB130" s="36"/>
      <c r="AC130" s="36"/>
    </row>
    <row r="131" s="3" customFormat="1" ht="31.5" customHeight="1" spans="1:29">
      <c r="A131" s="18">
        <v>123</v>
      </c>
      <c r="B131" s="18" t="s">
        <v>185</v>
      </c>
      <c r="C131" s="18" t="s">
        <v>180</v>
      </c>
      <c r="D131" s="18" t="s">
        <v>44</v>
      </c>
      <c r="E131" s="18"/>
      <c r="F131" s="19" t="s">
        <v>45</v>
      </c>
      <c r="G131" s="19" t="s">
        <v>79</v>
      </c>
      <c r="H131" s="20">
        <v>44075</v>
      </c>
      <c r="I131" s="20">
        <v>44105</v>
      </c>
      <c r="J131" s="34"/>
      <c r="K131" s="37">
        <f t="shared" si="8"/>
        <v>1</v>
      </c>
      <c r="L131" s="37">
        <f t="shared" si="9"/>
        <v>1</v>
      </c>
      <c r="M131" s="19" t="s">
        <v>47</v>
      </c>
      <c r="N131" s="38">
        <v>20</v>
      </c>
      <c r="O131" s="19" t="s">
        <v>48</v>
      </c>
      <c r="P131" s="19" t="s">
        <v>48</v>
      </c>
      <c r="Q131" s="19" t="s">
        <v>48</v>
      </c>
      <c r="R131" s="19"/>
      <c r="S131" s="19" t="s">
        <v>49</v>
      </c>
      <c r="T131" s="39">
        <f t="shared" si="10"/>
        <v>100</v>
      </c>
      <c r="U131" s="39">
        <f t="shared" si="11"/>
        <v>1200</v>
      </c>
      <c r="V131" s="36">
        <v>0</v>
      </c>
      <c r="W131" s="36" t="s">
        <v>109</v>
      </c>
      <c r="X131" s="18">
        <v>0</v>
      </c>
      <c r="Y131" s="18">
        <v>0</v>
      </c>
      <c r="Z131" s="18">
        <v>0</v>
      </c>
      <c r="AA131" s="18">
        <v>1200</v>
      </c>
      <c r="AB131" s="36"/>
      <c r="AC131" s="36"/>
    </row>
    <row r="132" s="3" customFormat="1" ht="31.5" customHeight="1" spans="1:29">
      <c r="A132" s="18">
        <v>124</v>
      </c>
      <c r="B132" s="18" t="s">
        <v>186</v>
      </c>
      <c r="C132" s="18" t="s">
        <v>180</v>
      </c>
      <c r="D132" s="18" t="s">
        <v>44</v>
      </c>
      <c r="E132" s="18"/>
      <c r="F132" s="19" t="s">
        <v>45</v>
      </c>
      <c r="G132" s="19" t="s">
        <v>79</v>
      </c>
      <c r="H132" s="20">
        <v>44075</v>
      </c>
      <c r="I132" s="20">
        <v>44105</v>
      </c>
      <c r="J132" s="34"/>
      <c r="K132" s="37">
        <f t="shared" si="8"/>
        <v>1</v>
      </c>
      <c r="L132" s="37">
        <f t="shared" si="9"/>
        <v>1</v>
      </c>
      <c r="M132" s="19" t="s">
        <v>47</v>
      </c>
      <c r="N132" s="38">
        <v>15</v>
      </c>
      <c r="O132" s="19" t="s">
        <v>48</v>
      </c>
      <c r="P132" s="19" t="s">
        <v>48</v>
      </c>
      <c r="Q132" s="19" t="s">
        <v>48</v>
      </c>
      <c r="R132" s="19"/>
      <c r="S132" s="19" t="s">
        <v>49</v>
      </c>
      <c r="T132" s="39">
        <f t="shared" si="10"/>
        <v>100</v>
      </c>
      <c r="U132" s="39">
        <f t="shared" si="11"/>
        <v>1200</v>
      </c>
      <c r="V132" s="36">
        <v>0</v>
      </c>
      <c r="W132" s="36" t="s">
        <v>109</v>
      </c>
      <c r="X132" s="18">
        <v>0</v>
      </c>
      <c r="Y132" s="18">
        <v>0</v>
      </c>
      <c r="Z132" s="18">
        <v>0</v>
      </c>
      <c r="AA132" s="18">
        <v>1200</v>
      </c>
      <c r="AB132" s="36"/>
      <c r="AC132" s="36"/>
    </row>
    <row r="133" s="3" customFormat="1" ht="31.5" customHeight="1" spans="1:29">
      <c r="A133" s="18">
        <v>125</v>
      </c>
      <c r="B133" s="18" t="s">
        <v>187</v>
      </c>
      <c r="C133" s="18" t="s">
        <v>180</v>
      </c>
      <c r="D133" s="18" t="s">
        <v>52</v>
      </c>
      <c r="E133" s="18"/>
      <c r="F133" s="19" t="s">
        <v>45</v>
      </c>
      <c r="G133" s="19" t="s">
        <v>45</v>
      </c>
      <c r="H133" s="20">
        <v>44075</v>
      </c>
      <c r="I133" s="20">
        <v>44105</v>
      </c>
      <c r="J133" s="34">
        <v>1</v>
      </c>
      <c r="K133" s="37">
        <f t="shared" si="8"/>
        <v>1</v>
      </c>
      <c r="L133" s="37">
        <f t="shared" si="9"/>
        <v>2</v>
      </c>
      <c r="M133" s="19" t="s">
        <v>47</v>
      </c>
      <c r="N133" s="38">
        <v>16</v>
      </c>
      <c r="O133" s="19" t="s">
        <v>48</v>
      </c>
      <c r="P133" s="19" t="s">
        <v>48</v>
      </c>
      <c r="Q133" s="19" t="s">
        <v>48</v>
      </c>
      <c r="R133" s="19"/>
      <c r="S133" s="19" t="s">
        <v>49</v>
      </c>
      <c r="T133" s="39">
        <f t="shared" si="10"/>
        <v>100</v>
      </c>
      <c r="U133" s="39">
        <f t="shared" si="11"/>
        <v>1200</v>
      </c>
      <c r="V133" s="36">
        <v>0</v>
      </c>
      <c r="W133" s="36" t="s">
        <v>109</v>
      </c>
      <c r="X133" s="18">
        <v>0</v>
      </c>
      <c r="Y133" s="18">
        <v>0</v>
      </c>
      <c r="Z133" s="18">
        <v>0</v>
      </c>
      <c r="AA133" s="18">
        <v>1200</v>
      </c>
      <c r="AB133" s="36"/>
      <c r="AC133" s="36"/>
    </row>
    <row r="134" s="3" customFormat="1" ht="31.5" customHeight="1" spans="1:29">
      <c r="A134" s="18">
        <v>126</v>
      </c>
      <c r="B134" s="18" t="s">
        <v>188</v>
      </c>
      <c r="C134" s="18" t="s">
        <v>180</v>
      </c>
      <c r="D134" s="18" t="s">
        <v>44</v>
      </c>
      <c r="E134" s="18"/>
      <c r="F134" s="19" t="s">
        <v>45</v>
      </c>
      <c r="G134" s="19" t="s">
        <v>45</v>
      </c>
      <c r="H134" s="20">
        <v>44075</v>
      </c>
      <c r="I134" s="20">
        <v>44105</v>
      </c>
      <c r="J134" s="34"/>
      <c r="K134" s="37">
        <f t="shared" si="8"/>
        <v>1</v>
      </c>
      <c r="L134" s="37">
        <f t="shared" si="9"/>
        <v>1</v>
      </c>
      <c r="M134" s="19" t="s">
        <v>47</v>
      </c>
      <c r="N134" s="38">
        <v>16</v>
      </c>
      <c r="O134" s="19" t="s">
        <v>48</v>
      </c>
      <c r="P134" s="19" t="s">
        <v>48</v>
      </c>
      <c r="Q134" s="19" t="s">
        <v>48</v>
      </c>
      <c r="R134" s="19"/>
      <c r="S134" s="19" t="s">
        <v>49</v>
      </c>
      <c r="T134" s="39">
        <f t="shared" si="10"/>
        <v>100</v>
      </c>
      <c r="U134" s="39">
        <f t="shared" si="11"/>
        <v>1200</v>
      </c>
      <c r="V134" s="36">
        <v>0</v>
      </c>
      <c r="W134" s="36" t="s">
        <v>109</v>
      </c>
      <c r="X134" s="18">
        <v>0</v>
      </c>
      <c r="Y134" s="18">
        <v>0</v>
      </c>
      <c r="Z134" s="18">
        <v>0</v>
      </c>
      <c r="AA134" s="18">
        <v>1200</v>
      </c>
      <c r="AB134" s="36"/>
      <c r="AC134" s="36"/>
    </row>
    <row r="135" s="3" customFormat="1" ht="31.5" customHeight="1" spans="1:29">
      <c r="A135" s="18">
        <v>127</v>
      </c>
      <c r="B135" s="18" t="s">
        <v>189</v>
      </c>
      <c r="C135" s="18" t="s">
        <v>180</v>
      </c>
      <c r="D135" s="18" t="s">
        <v>44</v>
      </c>
      <c r="E135" s="18"/>
      <c r="F135" s="19" t="s">
        <v>45</v>
      </c>
      <c r="G135" s="19" t="s">
        <v>45</v>
      </c>
      <c r="H135" s="20">
        <v>44075</v>
      </c>
      <c r="I135" s="20">
        <v>44105</v>
      </c>
      <c r="J135" s="34"/>
      <c r="K135" s="37">
        <f t="shared" si="8"/>
        <v>1</v>
      </c>
      <c r="L135" s="37">
        <f t="shared" si="9"/>
        <v>1</v>
      </c>
      <c r="M135" s="19" t="s">
        <v>47</v>
      </c>
      <c r="N135" s="38">
        <v>17</v>
      </c>
      <c r="O135" s="19" t="s">
        <v>48</v>
      </c>
      <c r="P135" s="19" t="s">
        <v>48</v>
      </c>
      <c r="Q135" s="19" t="s">
        <v>48</v>
      </c>
      <c r="R135" s="19"/>
      <c r="S135" s="19" t="s">
        <v>49</v>
      </c>
      <c r="T135" s="39">
        <f t="shared" si="10"/>
        <v>100</v>
      </c>
      <c r="U135" s="39">
        <f t="shared" si="11"/>
        <v>1200</v>
      </c>
      <c r="V135" s="36">
        <v>0</v>
      </c>
      <c r="W135" s="36" t="s">
        <v>109</v>
      </c>
      <c r="X135" s="18">
        <v>0</v>
      </c>
      <c r="Y135" s="18">
        <v>0</v>
      </c>
      <c r="Z135" s="18">
        <v>0</v>
      </c>
      <c r="AA135" s="18">
        <v>1200</v>
      </c>
      <c r="AB135" s="36"/>
      <c r="AC135" s="36"/>
    </row>
    <row r="136" s="3" customFormat="1" ht="31.5" customHeight="1" spans="1:29">
      <c r="A136" s="18">
        <v>128</v>
      </c>
      <c r="B136" s="18" t="s">
        <v>190</v>
      </c>
      <c r="C136" s="18" t="s">
        <v>180</v>
      </c>
      <c r="D136" s="18" t="s">
        <v>44</v>
      </c>
      <c r="E136" s="18"/>
      <c r="F136" s="19" t="s">
        <v>45</v>
      </c>
      <c r="G136" s="19" t="s">
        <v>45</v>
      </c>
      <c r="H136" s="20">
        <v>44075</v>
      </c>
      <c r="I136" s="20">
        <v>44105</v>
      </c>
      <c r="J136" s="34"/>
      <c r="K136" s="37">
        <f t="shared" si="8"/>
        <v>1</v>
      </c>
      <c r="L136" s="37">
        <f t="shared" si="9"/>
        <v>1</v>
      </c>
      <c r="M136" s="19" t="s">
        <v>47</v>
      </c>
      <c r="N136" s="38">
        <v>16</v>
      </c>
      <c r="O136" s="19" t="s">
        <v>48</v>
      </c>
      <c r="P136" s="19" t="s">
        <v>48</v>
      </c>
      <c r="Q136" s="19" t="s">
        <v>48</v>
      </c>
      <c r="R136" s="19"/>
      <c r="S136" s="19" t="s">
        <v>49</v>
      </c>
      <c r="T136" s="39">
        <f t="shared" si="10"/>
        <v>100</v>
      </c>
      <c r="U136" s="39">
        <f t="shared" si="11"/>
        <v>1200</v>
      </c>
      <c r="V136" s="36">
        <v>0</v>
      </c>
      <c r="W136" s="36" t="s">
        <v>109</v>
      </c>
      <c r="X136" s="18">
        <v>0</v>
      </c>
      <c r="Y136" s="18">
        <v>0</v>
      </c>
      <c r="Z136" s="18">
        <v>0</v>
      </c>
      <c r="AA136" s="18">
        <v>1200</v>
      </c>
      <c r="AB136" s="36"/>
      <c r="AC136" s="36"/>
    </row>
    <row r="137" s="3" customFormat="1" ht="31.5" customHeight="1" spans="1:29">
      <c r="A137" s="18">
        <v>129</v>
      </c>
      <c r="B137" s="18" t="s">
        <v>191</v>
      </c>
      <c r="C137" s="18" t="s">
        <v>180</v>
      </c>
      <c r="D137" s="18" t="s">
        <v>44</v>
      </c>
      <c r="E137" s="18"/>
      <c r="F137" s="19" t="s">
        <v>45</v>
      </c>
      <c r="G137" s="19" t="s">
        <v>45</v>
      </c>
      <c r="H137" s="20">
        <v>44075</v>
      </c>
      <c r="I137" s="20">
        <v>44105</v>
      </c>
      <c r="J137" s="34"/>
      <c r="K137" s="37">
        <f t="shared" si="8"/>
        <v>1</v>
      </c>
      <c r="L137" s="37">
        <f t="shared" si="9"/>
        <v>1</v>
      </c>
      <c r="M137" s="19" t="s">
        <v>47</v>
      </c>
      <c r="N137" s="38">
        <v>17</v>
      </c>
      <c r="O137" s="19" t="s">
        <v>48</v>
      </c>
      <c r="P137" s="19" t="s">
        <v>48</v>
      </c>
      <c r="Q137" s="19" t="s">
        <v>48</v>
      </c>
      <c r="R137" s="19"/>
      <c r="S137" s="19" t="s">
        <v>49</v>
      </c>
      <c r="T137" s="39">
        <f t="shared" si="10"/>
        <v>100</v>
      </c>
      <c r="U137" s="39">
        <f t="shared" si="11"/>
        <v>1200</v>
      </c>
      <c r="V137" s="36">
        <v>0</v>
      </c>
      <c r="W137" s="36" t="s">
        <v>109</v>
      </c>
      <c r="X137" s="18">
        <v>0</v>
      </c>
      <c r="Y137" s="18">
        <v>0</v>
      </c>
      <c r="Z137" s="18">
        <v>0</v>
      </c>
      <c r="AA137" s="18">
        <v>1200</v>
      </c>
      <c r="AB137" s="36"/>
      <c r="AC137" s="36"/>
    </row>
    <row r="138" s="3" customFormat="1" ht="31.5" customHeight="1" spans="1:29">
      <c r="A138" s="18">
        <v>130</v>
      </c>
      <c r="B138" s="18" t="s">
        <v>192</v>
      </c>
      <c r="C138" s="18" t="s">
        <v>180</v>
      </c>
      <c r="D138" s="18" t="s">
        <v>44</v>
      </c>
      <c r="E138" s="18"/>
      <c r="F138" s="19" t="s">
        <v>45</v>
      </c>
      <c r="G138" s="19" t="s">
        <v>46</v>
      </c>
      <c r="H138" s="20">
        <v>44075</v>
      </c>
      <c r="I138" s="20">
        <v>44105</v>
      </c>
      <c r="J138" s="34"/>
      <c r="K138" s="37">
        <f t="shared" si="8"/>
        <v>1</v>
      </c>
      <c r="L138" s="37">
        <f t="shared" si="9"/>
        <v>1</v>
      </c>
      <c r="M138" s="19" t="s">
        <v>47</v>
      </c>
      <c r="N138" s="38">
        <v>17</v>
      </c>
      <c r="O138" s="19" t="s">
        <v>48</v>
      </c>
      <c r="P138" s="19" t="s">
        <v>48</v>
      </c>
      <c r="Q138" s="19" t="s">
        <v>48</v>
      </c>
      <c r="R138" s="19"/>
      <c r="S138" s="19" t="s">
        <v>49</v>
      </c>
      <c r="T138" s="39">
        <f t="shared" si="10"/>
        <v>100</v>
      </c>
      <c r="U138" s="39">
        <f t="shared" si="11"/>
        <v>1200</v>
      </c>
      <c r="V138" s="36">
        <v>0</v>
      </c>
      <c r="W138" s="36" t="s">
        <v>109</v>
      </c>
      <c r="X138" s="18">
        <v>0</v>
      </c>
      <c r="Y138" s="18">
        <v>0</v>
      </c>
      <c r="Z138" s="18">
        <v>0</v>
      </c>
      <c r="AA138" s="18">
        <v>1200</v>
      </c>
      <c r="AB138" s="36"/>
      <c r="AC138" s="36"/>
    </row>
    <row r="139" s="3" customFormat="1" ht="31.5" customHeight="1" spans="1:29">
      <c r="A139" s="18">
        <v>131</v>
      </c>
      <c r="B139" s="18" t="s">
        <v>193</v>
      </c>
      <c r="C139" s="18" t="s">
        <v>180</v>
      </c>
      <c r="D139" s="18" t="s">
        <v>44</v>
      </c>
      <c r="E139" s="18"/>
      <c r="F139" s="19" t="s">
        <v>45</v>
      </c>
      <c r="G139" s="19" t="s">
        <v>46</v>
      </c>
      <c r="H139" s="20">
        <v>43709</v>
      </c>
      <c r="I139" s="20">
        <v>43739</v>
      </c>
      <c r="J139" s="34"/>
      <c r="K139" s="37">
        <f t="shared" si="8"/>
        <v>2</v>
      </c>
      <c r="L139" s="37">
        <f t="shared" si="9"/>
        <v>2</v>
      </c>
      <c r="M139" s="19" t="s">
        <v>47</v>
      </c>
      <c r="N139" s="38">
        <v>16</v>
      </c>
      <c r="O139" s="19" t="s">
        <v>48</v>
      </c>
      <c r="P139" s="19" t="s">
        <v>48</v>
      </c>
      <c r="Q139" s="19" t="s">
        <v>48</v>
      </c>
      <c r="R139" s="19"/>
      <c r="S139" s="19" t="s">
        <v>49</v>
      </c>
      <c r="T139" s="39">
        <f t="shared" si="10"/>
        <v>100</v>
      </c>
      <c r="U139" s="39">
        <f t="shared" si="11"/>
        <v>1200</v>
      </c>
      <c r="V139" s="36">
        <v>0</v>
      </c>
      <c r="W139" s="36" t="s">
        <v>109</v>
      </c>
      <c r="X139" s="18">
        <v>0</v>
      </c>
      <c r="Y139" s="18">
        <v>0</v>
      </c>
      <c r="Z139" s="18">
        <v>0</v>
      </c>
      <c r="AA139" s="18">
        <v>1200</v>
      </c>
      <c r="AB139" s="36"/>
      <c r="AC139" s="36"/>
    </row>
    <row r="140" s="3" customFormat="1" ht="31.5" customHeight="1" spans="1:29">
      <c r="A140" s="18">
        <v>132</v>
      </c>
      <c r="B140" s="18" t="s">
        <v>194</v>
      </c>
      <c r="C140" s="18" t="s">
        <v>180</v>
      </c>
      <c r="D140" s="18" t="s">
        <v>52</v>
      </c>
      <c r="E140" s="18"/>
      <c r="F140" s="19" t="s">
        <v>45</v>
      </c>
      <c r="G140" s="19" t="s">
        <v>46</v>
      </c>
      <c r="H140" s="20">
        <v>43709</v>
      </c>
      <c r="I140" s="20">
        <v>43739</v>
      </c>
      <c r="J140" s="34"/>
      <c r="K140" s="37">
        <f t="shared" si="8"/>
        <v>2</v>
      </c>
      <c r="L140" s="37">
        <f t="shared" si="9"/>
        <v>2</v>
      </c>
      <c r="M140" s="19" t="s">
        <v>47</v>
      </c>
      <c r="N140" s="38">
        <v>20</v>
      </c>
      <c r="O140" s="19" t="s">
        <v>48</v>
      </c>
      <c r="P140" s="19" t="s">
        <v>48</v>
      </c>
      <c r="Q140" s="19" t="s">
        <v>48</v>
      </c>
      <c r="R140" s="19"/>
      <c r="S140" s="19" t="s">
        <v>49</v>
      </c>
      <c r="T140" s="39">
        <f t="shared" si="10"/>
        <v>100</v>
      </c>
      <c r="U140" s="39">
        <f t="shared" si="11"/>
        <v>1200</v>
      </c>
      <c r="V140" s="36">
        <v>0</v>
      </c>
      <c r="W140" s="36" t="s">
        <v>109</v>
      </c>
      <c r="X140" s="18">
        <v>0</v>
      </c>
      <c r="Y140" s="18">
        <v>0</v>
      </c>
      <c r="Z140" s="18">
        <v>0</v>
      </c>
      <c r="AA140" s="18">
        <v>1200</v>
      </c>
      <c r="AB140" s="36"/>
      <c r="AC140" s="36"/>
    </row>
    <row r="141" s="3" customFormat="1" ht="31.5" customHeight="1" spans="1:29">
      <c r="A141" s="18">
        <v>133</v>
      </c>
      <c r="B141" s="18" t="s">
        <v>195</v>
      </c>
      <c r="C141" s="18" t="s">
        <v>180</v>
      </c>
      <c r="D141" s="18" t="s">
        <v>44</v>
      </c>
      <c r="E141" s="18"/>
      <c r="F141" s="19" t="s">
        <v>45</v>
      </c>
      <c r="G141" s="19" t="s">
        <v>45</v>
      </c>
      <c r="H141" s="20">
        <v>43709</v>
      </c>
      <c r="I141" s="20">
        <v>43739</v>
      </c>
      <c r="J141" s="34"/>
      <c r="K141" s="37">
        <f t="shared" si="8"/>
        <v>2</v>
      </c>
      <c r="L141" s="37">
        <f t="shared" si="9"/>
        <v>2</v>
      </c>
      <c r="M141" s="19" t="s">
        <v>47</v>
      </c>
      <c r="N141" s="38">
        <v>15</v>
      </c>
      <c r="O141" s="19" t="s">
        <v>48</v>
      </c>
      <c r="P141" s="19" t="s">
        <v>48</v>
      </c>
      <c r="Q141" s="19" t="s">
        <v>48</v>
      </c>
      <c r="R141" s="19"/>
      <c r="S141" s="19" t="s">
        <v>49</v>
      </c>
      <c r="T141" s="39">
        <f t="shared" si="10"/>
        <v>100</v>
      </c>
      <c r="U141" s="39">
        <f t="shared" si="11"/>
        <v>1200</v>
      </c>
      <c r="V141" s="36">
        <v>0</v>
      </c>
      <c r="W141" s="36" t="s">
        <v>109</v>
      </c>
      <c r="X141" s="18">
        <v>0</v>
      </c>
      <c r="Y141" s="18">
        <v>0</v>
      </c>
      <c r="Z141" s="18">
        <v>0</v>
      </c>
      <c r="AA141" s="18">
        <v>1200</v>
      </c>
      <c r="AB141" s="36"/>
      <c r="AC141" s="36"/>
    </row>
    <row r="142" s="3" customFormat="1" ht="31.5" customHeight="1" spans="1:29">
      <c r="A142" s="18">
        <v>134</v>
      </c>
      <c r="B142" s="18" t="s">
        <v>196</v>
      </c>
      <c r="C142" s="18" t="s">
        <v>180</v>
      </c>
      <c r="D142" s="18" t="s">
        <v>44</v>
      </c>
      <c r="E142" s="18"/>
      <c r="F142" s="19" t="s">
        <v>45</v>
      </c>
      <c r="G142" s="19" t="s">
        <v>46</v>
      </c>
      <c r="H142" s="20">
        <v>43344</v>
      </c>
      <c r="I142" s="20">
        <v>43374</v>
      </c>
      <c r="J142" s="34"/>
      <c r="K142" s="37">
        <f t="shared" si="8"/>
        <v>3</v>
      </c>
      <c r="L142" s="37">
        <f t="shared" si="9"/>
        <v>3</v>
      </c>
      <c r="M142" s="19" t="s">
        <v>47</v>
      </c>
      <c r="N142" s="38">
        <v>15</v>
      </c>
      <c r="O142" s="19" t="s">
        <v>48</v>
      </c>
      <c r="P142" s="19" t="s">
        <v>48</v>
      </c>
      <c r="Q142" s="19" t="s">
        <v>48</v>
      </c>
      <c r="R142" s="19"/>
      <c r="S142" s="19" t="s">
        <v>49</v>
      </c>
      <c r="T142" s="39">
        <f t="shared" si="10"/>
        <v>200</v>
      </c>
      <c r="U142" s="39">
        <f t="shared" si="11"/>
        <v>2400</v>
      </c>
      <c r="V142" s="36">
        <v>0</v>
      </c>
      <c r="W142" s="36" t="s">
        <v>109</v>
      </c>
      <c r="X142" s="18">
        <v>0</v>
      </c>
      <c r="Y142" s="18">
        <v>0</v>
      </c>
      <c r="Z142" s="18">
        <v>0</v>
      </c>
      <c r="AA142" s="18">
        <v>2400</v>
      </c>
      <c r="AB142" s="36"/>
      <c r="AC142" s="36"/>
    </row>
    <row r="143" s="3" customFormat="1" ht="31.5" customHeight="1" spans="1:29">
      <c r="A143" s="18">
        <v>135</v>
      </c>
      <c r="B143" s="18" t="s">
        <v>197</v>
      </c>
      <c r="C143" s="18" t="s">
        <v>180</v>
      </c>
      <c r="D143" s="18" t="s">
        <v>44</v>
      </c>
      <c r="E143" s="18"/>
      <c r="F143" s="19" t="s">
        <v>45</v>
      </c>
      <c r="G143" s="19" t="s">
        <v>46</v>
      </c>
      <c r="H143" s="20">
        <v>43344</v>
      </c>
      <c r="I143" s="20">
        <v>43374</v>
      </c>
      <c r="J143" s="34"/>
      <c r="K143" s="37">
        <f t="shared" si="8"/>
        <v>3</v>
      </c>
      <c r="L143" s="37">
        <f t="shared" si="9"/>
        <v>3</v>
      </c>
      <c r="M143" s="19" t="s">
        <v>47</v>
      </c>
      <c r="N143" s="38">
        <v>15</v>
      </c>
      <c r="O143" s="19" t="s">
        <v>48</v>
      </c>
      <c r="P143" s="19" t="s">
        <v>48</v>
      </c>
      <c r="Q143" s="19" t="s">
        <v>48</v>
      </c>
      <c r="R143" s="19"/>
      <c r="S143" s="19" t="s">
        <v>49</v>
      </c>
      <c r="T143" s="39">
        <f t="shared" si="10"/>
        <v>200</v>
      </c>
      <c r="U143" s="39">
        <f t="shared" si="11"/>
        <v>2400</v>
      </c>
      <c r="V143" s="36">
        <v>0</v>
      </c>
      <c r="W143" s="36" t="s">
        <v>109</v>
      </c>
      <c r="X143" s="18">
        <v>0</v>
      </c>
      <c r="Y143" s="18">
        <v>0</v>
      </c>
      <c r="Z143" s="18">
        <v>0</v>
      </c>
      <c r="AA143" s="18">
        <v>2400</v>
      </c>
      <c r="AB143" s="36"/>
      <c r="AC143" s="36"/>
    </row>
    <row r="144" s="3" customFormat="1" ht="31.5" customHeight="1" spans="1:29">
      <c r="A144" s="18">
        <v>136</v>
      </c>
      <c r="B144" s="18" t="s">
        <v>198</v>
      </c>
      <c r="C144" s="18" t="s">
        <v>180</v>
      </c>
      <c r="D144" s="18" t="s">
        <v>44</v>
      </c>
      <c r="E144" s="18"/>
      <c r="F144" s="19" t="s">
        <v>45</v>
      </c>
      <c r="G144" s="19" t="s">
        <v>46</v>
      </c>
      <c r="H144" s="20">
        <v>43344</v>
      </c>
      <c r="I144" s="20">
        <v>43374</v>
      </c>
      <c r="J144" s="34"/>
      <c r="K144" s="37">
        <f t="shared" si="8"/>
        <v>3</v>
      </c>
      <c r="L144" s="37">
        <f t="shared" si="9"/>
        <v>3</v>
      </c>
      <c r="M144" s="19" t="s">
        <v>47</v>
      </c>
      <c r="N144" s="38">
        <v>17</v>
      </c>
      <c r="O144" s="19" t="s">
        <v>48</v>
      </c>
      <c r="P144" s="19" t="s">
        <v>48</v>
      </c>
      <c r="Q144" s="19" t="s">
        <v>48</v>
      </c>
      <c r="R144" s="19"/>
      <c r="S144" s="19" t="s">
        <v>49</v>
      </c>
      <c r="T144" s="39">
        <f t="shared" si="10"/>
        <v>200</v>
      </c>
      <c r="U144" s="39">
        <f t="shared" si="11"/>
        <v>2400</v>
      </c>
      <c r="V144" s="36">
        <v>0</v>
      </c>
      <c r="W144" s="36" t="s">
        <v>109</v>
      </c>
      <c r="X144" s="18">
        <v>0</v>
      </c>
      <c r="Y144" s="18">
        <v>0</v>
      </c>
      <c r="Z144" s="18">
        <v>0</v>
      </c>
      <c r="AA144" s="18">
        <v>2400</v>
      </c>
      <c r="AB144" s="36"/>
      <c r="AC144" s="36"/>
    </row>
    <row r="145" s="3" customFormat="1" ht="31.5" customHeight="1" spans="1:29">
      <c r="A145" s="18">
        <v>137</v>
      </c>
      <c r="B145" s="18" t="s">
        <v>199</v>
      </c>
      <c r="C145" s="18" t="s">
        <v>180</v>
      </c>
      <c r="D145" s="18" t="s">
        <v>44</v>
      </c>
      <c r="E145" s="18"/>
      <c r="F145" s="19" t="s">
        <v>45</v>
      </c>
      <c r="G145" s="19" t="s">
        <v>46</v>
      </c>
      <c r="H145" s="20">
        <v>42248</v>
      </c>
      <c r="I145" s="20">
        <v>42401</v>
      </c>
      <c r="J145" s="34"/>
      <c r="K145" s="37">
        <f t="shared" si="8"/>
        <v>6</v>
      </c>
      <c r="L145" s="37">
        <f t="shared" si="9"/>
        <v>6</v>
      </c>
      <c r="M145" s="19" t="s">
        <v>47</v>
      </c>
      <c r="N145" s="38">
        <v>15</v>
      </c>
      <c r="O145" s="19" t="s">
        <v>48</v>
      </c>
      <c r="P145" s="19" t="s">
        <v>48</v>
      </c>
      <c r="Q145" s="19" t="s">
        <v>48</v>
      </c>
      <c r="R145" s="19"/>
      <c r="S145" s="19" t="s">
        <v>49</v>
      </c>
      <c r="T145" s="39">
        <f t="shared" si="10"/>
        <v>400</v>
      </c>
      <c r="U145" s="39">
        <f t="shared" si="11"/>
        <v>4800</v>
      </c>
      <c r="V145" s="36">
        <v>0</v>
      </c>
      <c r="W145" s="36" t="s">
        <v>109</v>
      </c>
      <c r="X145" s="18">
        <v>0</v>
      </c>
      <c r="Y145" s="18">
        <v>0</v>
      </c>
      <c r="Z145" s="18">
        <v>0</v>
      </c>
      <c r="AA145" s="18">
        <v>4800</v>
      </c>
      <c r="AB145" s="36"/>
      <c r="AC145" s="36"/>
    </row>
    <row r="146" s="3" customFormat="1" ht="31.5" customHeight="1" spans="1:29">
      <c r="A146" s="18">
        <v>138</v>
      </c>
      <c r="B146" s="18" t="s">
        <v>200</v>
      </c>
      <c r="C146" s="18" t="s">
        <v>180</v>
      </c>
      <c r="D146" s="18" t="s">
        <v>52</v>
      </c>
      <c r="E146" s="18"/>
      <c r="F146" s="19" t="s">
        <v>45</v>
      </c>
      <c r="G146" s="19" t="s">
        <v>46</v>
      </c>
      <c r="H146" s="20">
        <v>40787</v>
      </c>
      <c r="I146" s="20">
        <v>40817</v>
      </c>
      <c r="J146" s="34"/>
      <c r="K146" s="37">
        <f t="shared" si="8"/>
        <v>10</v>
      </c>
      <c r="L146" s="37">
        <f t="shared" si="9"/>
        <v>10</v>
      </c>
      <c r="M146" s="19" t="s">
        <v>47</v>
      </c>
      <c r="N146" s="38">
        <v>20</v>
      </c>
      <c r="O146" s="19" t="s">
        <v>48</v>
      </c>
      <c r="P146" s="19" t="s">
        <v>48</v>
      </c>
      <c r="Q146" s="19" t="s">
        <v>48</v>
      </c>
      <c r="R146" s="19"/>
      <c r="S146" s="19" t="s">
        <v>49</v>
      </c>
      <c r="T146" s="39">
        <f t="shared" si="10"/>
        <v>500</v>
      </c>
      <c r="U146" s="39">
        <f t="shared" si="11"/>
        <v>6000</v>
      </c>
      <c r="V146" s="36">
        <v>0</v>
      </c>
      <c r="W146" s="36" t="s">
        <v>109</v>
      </c>
      <c r="X146" s="18">
        <v>0</v>
      </c>
      <c r="Y146" s="18">
        <v>0</v>
      </c>
      <c r="Z146" s="18">
        <v>0</v>
      </c>
      <c r="AA146" s="18">
        <v>6000</v>
      </c>
      <c r="AB146" s="36"/>
      <c r="AC146" s="36"/>
    </row>
    <row r="147" s="3" customFormat="1" ht="31.5" customHeight="1" spans="1:29">
      <c r="A147" s="18">
        <v>139</v>
      </c>
      <c r="B147" s="18" t="s">
        <v>201</v>
      </c>
      <c r="C147" s="18" t="s">
        <v>180</v>
      </c>
      <c r="D147" s="18" t="s">
        <v>44</v>
      </c>
      <c r="E147" s="18"/>
      <c r="F147" s="19" t="s">
        <v>45</v>
      </c>
      <c r="G147" s="19" t="s">
        <v>45</v>
      </c>
      <c r="H147" s="20">
        <v>43709</v>
      </c>
      <c r="I147" s="20">
        <v>43748</v>
      </c>
      <c r="J147" s="34"/>
      <c r="K147" s="37">
        <f t="shared" si="8"/>
        <v>2</v>
      </c>
      <c r="L147" s="37">
        <f t="shared" si="9"/>
        <v>2</v>
      </c>
      <c r="M147" s="19" t="s">
        <v>47</v>
      </c>
      <c r="N147" s="38">
        <v>15</v>
      </c>
      <c r="O147" s="19" t="s">
        <v>48</v>
      </c>
      <c r="P147" s="19" t="s">
        <v>48</v>
      </c>
      <c r="Q147" s="19" t="s">
        <v>48</v>
      </c>
      <c r="R147" s="19"/>
      <c r="S147" s="19" t="s">
        <v>49</v>
      </c>
      <c r="T147" s="39">
        <f t="shared" si="10"/>
        <v>100</v>
      </c>
      <c r="U147" s="39">
        <f t="shared" si="11"/>
        <v>1200</v>
      </c>
      <c r="V147" s="36">
        <v>0</v>
      </c>
      <c r="W147" s="36" t="s">
        <v>109</v>
      </c>
      <c r="X147" s="18">
        <v>0</v>
      </c>
      <c r="Y147" s="18">
        <v>0</v>
      </c>
      <c r="Z147" s="18">
        <v>0</v>
      </c>
      <c r="AA147" s="18">
        <v>1200</v>
      </c>
      <c r="AB147" s="36"/>
      <c r="AC147" s="36"/>
    </row>
    <row r="148" s="3" customFormat="1" ht="31.5" customHeight="1" spans="1:29">
      <c r="A148" s="18">
        <v>140</v>
      </c>
      <c r="B148" s="18" t="s">
        <v>202</v>
      </c>
      <c r="C148" s="18" t="s">
        <v>180</v>
      </c>
      <c r="D148" s="18" t="s">
        <v>44</v>
      </c>
      <c r="E148" s="18"/>
      <c r="F148" s="19" t="s">
        <v>45</v>
      </c>
      <c r="G148" s="19" t="s">
        <v>46</v>
      </c>
      <c r="H148" s="20">
        <v>43709</v>
      </c>
      <c r="I148" s="20">
        <v>43739</v>
      </c>
      <c r="J148" s="34"/>
      <c r="K148" s="37">
        <f t="shared" si="8"/>
        <v>2</v>
      </c>
      <c r="L148" s="37">
        <f t="shared" si="9"/>
        <v>2</v>
      </c>
      <c r="M148" s="19" t="s">
        <v>47</v>
      </c>
      <c r="N148" s="38">
        <v>15</v>
      </c>
      <c r="O148" s="19" t="s">
        <v>48</v>
      </c>
      <c r="P148" s="19" t="s">
        <v>48</v>
      </c>
      <c r="Q148" s="19" t="s">
        <v>48</v>
      </c>
      <c r="R148" s="19"/>
      <c r="S148" s="19" t="s">
        <v>49</v>
      </c>
      <c r="T148" s="39">
        <f t="shared" si="10"/>
        <v>100</v>
      </c>
      <c r="U148" s="39">
        <f t="shared" si="11"/>
        <v>1200</v>
      </c>
      <c r="V148" s="36">
        <v>0</v>
      </c>
      <c r="W148" s="36" t="s">
        <v>109</v>
      </c>
      <c r="X148" s="18">
        <v>0</v>
      </c>
      <c r="Y148" s="18">
        <v>0</v>
      </c>
      <c r="Z148" s="18">
        <v>0</v>
      </c>
      <c r="AA148" s="18">
        <v>1200</v>
      </c>
      <c r="AB148" s="36"/>
      <c r="AC148" s="36"/>
    </row>
    <row r="149" s="3" customFormat="1" ht="31.5" customHeight="1" spans="1:29">
      <c r="A149" s="18">
        <v>141</v>
      </c>
      <c r="B149" s="18" t="s">
        <v>203</v>
      </c>
      <c r="C149" s="18" t="s">
        <v>180</v>
      </c>
      <c r="D149" s="18" t="s">
        <v>52</v>
      </c>
      <c r="E149" s="18"/>
      <c r="F149" s="19" t="s">
        <v>45</v>
      </c>
      <c r="G149" s="19" t="s">
        <v>45</v>
      </c>
      <c r="H149" s="20">
        <v>43709</v>
      </c>
      <c r="I149" s="20">
        <v>43709</v>
      </c>
      <c r="J149" s="34">
        <v>3</v>
      </c>
      <c r="K149" s="37">
        <f t="shared" si="8"/>
        <v>2</v>
      </c>
      <c r="L149" s="37">
        <f t="shared" si="9"/>
        <v>5</v>
      </c>
      <c r="M149" s="19" t="s">
        <v>47</v>
      </c>
      <c r="N149" s="38">
        <v>15</v>
      </c>
      <c r="O149" s="19" t="s">
        <v>48</v>
      </c>
      <c r="P149" s="19" t="s">
        <v>48</v>
      </c>
      <c r="Q149" s="19" t="s">
        <v>48</v>
      </c>
      <c r="R149" s="19"/>
      <c r="S149" s="19" t="s">
        <v>49</v>
      </c>
      <c r="T149" s="39">
        <f t="shared" si="10"/>
        <v>400</v>
      </c>
      <c r="U149" s="39">
        <f t="shared" si="11"/>
        <v>4800</v>
      </c>
      <c r="V149" s="36">
        <v>0</v>
      </c>
      <c r="W149" s="36" t="s">
        <v>109</v>
      </c>
      <c r="X149" s="18">
        <v>0</v>
      </c>
      <c r="Y149" s="18">
        <v>0</v>
      </c>
      <c r="Z149" s="18">
        <v>0</v>
      </c>
      <c r="AA149" s="18">
        <v>4800</v>
      </c>
      <c r="AB149" s="36"/>
      <c r="AC149" s="36"/>
    </row>
    <row r="150" s="3" customFormat="1" ht="31.5" customHeight="1" spans="1:29">
      <c r="A150" s="18">
        <v>142</v>
      </c>
      <c r="B150" s="18" t="s">
        <v>204</v>
      </c>
      <c r="C150" s="18" t="s">
        <v>180</v>
      </c>
      <c r="D150" s="18" t="s">
        <v>52</v>
      </c>
      <c r="E150" s="18"/>
      <c r="F150" s="19" t="s">
        <v>45</v>
      </c>
      <c r="G150" s="19" t="s">
        <v>46</v>
      </c>
      <c r="H150" s="20">
        <v>43709</v>
      </c>
      <c r="I150" s="20">
        <v>43709</v>
      </c>
      <c r="J150" s="34"/>
      <c r="K150" s="37">
        <f t="shared" si="8"/>
        <v>2</v>
      </c>
      <c r="L150" s="37">
        <f t="shared" si="9"/>
        <v>2</v>
      </c>
      <c r="M150" s="19" t="s">
        <v>47</v>
      </c>
      <c r="N150" s="38">
        <v>17</v>
      </c>
      <c r="O150" s="19" t="s">
        <v>48</v>
      </c>
      <c r="P150" s="19" t="s">
        <v>48</v>
      </c>
      <c r="Q150" s="19" t="s">
        <v>48</v>
      </c>
      <c r="R150" s="19"/>
      <c r="S150" s="19" t="s">
        <v>49</v>
      </c>
      <c r="T150" s="39">
        <f t="shared" si="10"/>
        <v>100</v>
      </c>
      <c r="U150" s="39">
        <f t="shared" si="11"/>
        <v>1200</v>
      </c>
      <c r="V150" s="36">
        <v>0</v>
      </c>
      <c r="W150" s="36" t="s">
        <v>109</v>
      </c>
      <c r="X150" s="18">
        <v>0</v>
      </c>
      <c r="Y150" s="18">
        <v>0</v>
      </c>
      <c r="Z150" s="18">
        <v>0</v>
      </c>
      <c r="AA150" s="18">
        <v>1200</v>
      </c>
      <c r="AB150" s="36"/>
      <c r="AC150" s="36"/>
    </row>
    <row r="151" s="3" customFormat="1" ht="31.5" customHeight="1" spans="1:29">
      <c r="A151" s="18">
        <v>143</v>
      </c>
      <c r="B151" s="18" t="s">
        <v>205</v>
      </c>
      <c r="C151" s="18" t="s">
        <v>180</v>
      </c>
      <c r="D151" s="18" t="s">
        <v>44</v>
      </c>
      <c r="E151" s="18"/>
      <c r="F151" s="19" t="s">
        <v>45</v>
      </c>
      <c r="G151" s="19" t="s">
        <v>46</v>
      </c>
      <c r="H151" s="20">
        <v>43709</v>
      </c>
      <c r="I151" s="20">
        <v>43709</v>
      </c>
      <c r="J151" s="34"/>
      <c r="K151" s="37">
        <f t="shared" si="8"/>
        <v>2</v>
      </c>
      <c r="L151" s="37">
        <f t="shared" si="9"/>
        <v>2</v>
      </c>
      <c r="M151" s="19" t="s">
        <v>47</v>
      </c>
      <c r="N151" s="38">
        <v>15</v>
      </c>
      <c r="O151" s="19" t="s">
        <v>48</v>
      </c>
      <c r="P151" s="19" t="s">
        <v>48</v>
      </c>
      <c r="Q151" s="19" t="s">
        <v>48</v>
      </c>
      <c r="R151" s="19"/>
      <c r="S151" s="19" t="s">
        <v>49</v>
      </c>
      <c r="T151" s="39">
        <f t="shared" si="10"/>
        <v>100</v>
      </c>
      <c r="U151" s="39">
        <f t="shared" si="11"/>
        <v>1200</v>
      </c>
      <c r="V151" s="36">
        <v>0</v>
      </c>
      <c r="W151" s="36" t="s">
        <v>109</v>
      </c>
      <c r="X151" s="18">
        <v>0</v>
      </c>
      <c r="Y151" s="18">
        <v>0</v>
      </c>
      <c r="Z151" s="18">
        <v>0</v>
      </c>
      <c r="AA151" s="18">
        <v>1200</v>
      </c>
      <c r="AB151" s="36"/>
      <c r="AC151" s="36"/>
    </row>
    <row r="152" s="3" customFormat="1" ht="31.5" customHeight="1" spans="1:29">
      <c r="A152" s="18">
        <v>144</v>
      </c>
      <c r="B152" s="18" t="s">
        <v>206</v>
      </c>
      <c r="C152" s="18" t="s">
        <v>180</v>
      </c>
      <c r="D152" s="18" t="s">
        <v>44</v>
      </c>
      <c r="E152" s="18"/>
      <c r="F152" s="19" t="s">
        <v>45</v>
      </c>
      <c r="G152" s="19" t="s">
        <v>79</v>
      </c>
      <c r="H152" s="20">
        <v>43709</v>
      </c>
      <c r="I152" s="20">
        <v>43709</v>
      </c>
      <c r="J152" s="34"/>
      <c r="K152" s="37">
        <f t="shared" si="8"/>
        <v>2</v>
      </c>
      <c r="L152" s="37">
        <f t="shared" si="9"/>
        <v>2</v>
      </c>
      <c r="M152" s="19" t="s">
        <v>47</v>
      </c>
      <c r="N152" s="38">
        <v>14</v>
      </c>
      <c r="O152" s="19" t="s">
        <v>48</v>
      </c>
      <c r="P152" s="19" t="s">
        <v>48</v>
      </c>
      <c r="Q152" s="19" t="s">
        <v>48</v>
      </c>
      <c r="R152" s="19"/>
      <c r="S152" s="19" t="s">
        <v>49</v>
      </c>
      <c r="T152" s="39">
        <f t="shared" si="10"/>
        <v>100</v>
      </c>
      <c r="U152" s="39">
        <f t="shared" si="11"/>
        <v>1200</v>
      </c>
      <c r="V152" s="36">
        <v>0</v>
      </c>
      <c r="W152" s="36" t="s">
        <v>109</v>
      </c>
      <c r="X152" s="18">
        <v>0</v>
      </c>
      <c r="Y152" s="18">
        <v>0</v>
      </c>
      <c r="Z152" s="18">
        <v>0</v>
      </c>
      <c r="AA152" s="18">
        <v>1200</v>
      </c>
      <c r="AB152" s="36"/>
      <c r="AC152" s="36"/>
    </row>
    <row r="153" s="3" customFormat="1" ht="31.5" customHeight="1" spans="1:29">
      <c r="A153" s="18">
        <v>145</v>
      </c>
      <c r="B153" s="18" t="s">
        <v>207</v>
      </c>
      <c r="C153" s="18" t="s">
        <v>180</v>
      </c>
      <c r="D153" s="18" t="s">
        <v>44</v>
      </c>
      <c r="E153" s="18"/>
      <c r="F153" s="19" t="s">
        <v>45</v>
      </c>
      <c r="G153" s="19" t="s">
        <v>79</v>
      </c>
      <c r="H153" s="20">
        <v>43709</v>
      </c>
      <c r="I153" s="20">
        <v>43709</v>
      </c>
      <c r="J153" s="34"/>
      <c r="K153" s="37">
        <f t="shared" si="8"/>
        <v>2</v>
      </c>
      <c r="L153" s="37">
        <f t="shared" si="9"/>
        <v>2</v>
      </c>
      <c r="M153" s="19" t="s">
        <v>47</v>
      </c>
      <c r="N153" s="38">
        <v>16</v>
      </c>
      <c r="O153" s="19" t="s">
        <v>48</v>
      </c>
      <c r="P153" s="19" t="s">
        <v>48</v>
      </c>
      <c r="Q153" s="19" t="s">
        <v>48</v>
      </c>
      <c r="R153" s="19"/>
      <c r="S153" s="19" t="s">
        <v>49</v>
      </c>
      <c r="T153" s="39">
        <f t="shared" si="10"/>
        <v>100</v>
      </c>
      <c r="U153" s="39">
        <f t="shared" si="11"/>
        <v>1200</v>
      </c>
      <c r="V153" s="36">
        <v>0</v>
      </c>
      <c r="W153" s="36" t="s">
        <v>109</v>
      </c>
      <c r="X153" s="18">
        <v>0</v>
      </c>
      <c r="Y153" s="18">
        <v>0</v>
      </c>
      <c r="Z153" s="18">
        <v>0</v>
      </c>
      <c r="AA153" s="18">
        <v>1200</v>
      </c>
      <c r="AB153" s="36"/>
      <c r="AC153" s="36"/>
    </row>
    <row r="154" s="3" customFormat="1" ht="31.5" customHeight="1" spans="1:29">
      <c r="A154" s="18">
        <v>146</v>
      </c>
      <c r="B154" s="18" t="s">
        <v>208</v>
      </c>
      <c r="C154" s="18" t="s">
        <v>180</v>
      </c>
      <c r="D154" s="18" t="s">
        <v>44</v>
      </c>
      <c r="E154" s="18"/>
      <c r="F154" s="19" t="s">
        <v>45</v>
      </c>
      <c r="G154" s="19" t="s">
        <v>45</v>
      </c>
      <c r="H154" s="20">
        <v>43344</v>
      </c>
      <c r="I154" s="20">
        <v>43374</v>
      </c>
      <c r="J154" s="34"/>
      <c r="K154" s="37">
        <f t="shared" si="8"/>
        <v>3</v>
      </c>
      <c r="L154" s="37">
        <f t="shared" si="9"/>
        <v>3</v>
      </c>
      <c r="M154" s="19" t="s">
        <v>47</v>
      </c>
      <c r="N154" s="38">
        <v>15</v>
      </c>
      <c r="O154" s="19" t="s">
        <v>48</v>
      </c>
      <c r="P154" s="19" t="s">
        <v>48</v>
      </c>
      <c r="Q154" s="19" t="s">
        <v>48</v>
      </c>
      <c r="R154" s="19"/>
      <c r="S154" s="19" t="s">
        <v>49</v>
      </c>
      <c r="T154" s="39">
        <f t="shared" si="10"/>
        <v>200</v>
      </c>
      <c r="U154" s="39">
        <f t="shared" si="11"/>
        <v>2400</v>
      </c>
      <c r="V154" s="36">
        <v>0</v>
      </c>
      <c r="W154" s="36" t="s">
        <v>109</v>
      </c>
      <c r="X154" s="18">
        <v>0</v>
      </c>
      <c r="Y154" s="18">
        <v>0</v>
      </c>
      <c r="Z154" s="18">
        <v>0</v>
      </c>
      <c r="AA154" s="18">
        <v>2400</v>
      </c>
      <c r="AB154" s="36"/>
      <c r="AC154" s="36"/>
    </row>
    <row r="155" s="3" customFormat="1" ht="31.5" customHeight="1" spans="1:29">
      <c r="A155" s="18">
        <v>147</v>
      </c>
      <c r="B155" s="18" t="s">
        <v>209</v>
      </c>
      <c r="C155" s="18" t="s">
        <v>180</v>
      </c>
      <c r="D155" s="18" t="s">
        <v>44</v>
      </c>
      <c r="E155" s="18"/>
      <c r="F155" s="19" t="s">
        <v>45</v>
      </c>
      <c r="G155" s="19" t="s">
        <v>46</v>
      </c>
      <c r="H155" s="20">
        <v>43344</v>
      </c>
      <c r="I155" s="20">
        <v>43374</v>
      </c>
      <c r="J155" s="34"/>
      <c r="K155" s="37">
        <f t="shared" si="8"/>
        <v>3</v>
      </c>
      <c r="L155" s="37">
        <f t="shared" si="9"/>
        <v>3</v>
      </c>
      <c r="M155" s="19" t="s">
        <v>47</v>
      </c>
      <c r="N155" s="38">
        <v>15</v>
      </c>
      <c r="O155" s="19" t="s">
        <v>48</v>
      </c>
      <c r="P155" s="19" t="s">
        <v>48</v>
      </c>
      <c r="Q155" s="19" t="s">
        <v>48</v>
      </c>
      <c r="R155" s="19"/>
      <c r="S155" s="19" t="s">
        <v>49</v>
      </c>
      <c r="T155" s="39">
        <f t="shared" si="10"/>
        <v>200</v>
      </c>
      <c r="U155" s="39">
        <f t="shared" si="11"/>
        <v>2400</v>
      </c>
      <c r="V155" s="36">
        <v>0</v>
      </c>
      <c r="W155" s="36" t="s">
        <v>109</v>
      </c>
      <c r="X155" s="18">
        <v>0</v>
      </c>
      <c r="Y155" s="18">
        <v>0</v>
      </c>
      <c r="Z155" s="18">
        <v>0</v>
      </c>
      <c r="AA155" s="18">
        <v>2400</v>
      </c>
      <c r="AB155" s="36"/>
      <c r="AC155" s="36"/>
    </row>
    <row r="156" s="3" customFormat="1" ht="31.5" customHeight="1" spans="1:29">
      <c r="A156" s="18">
        <v>148</v>
      </c>
      <c r="B156" s="18" t="s">
        <v>210</v>
      </c>
      <c r="C156" s="18" t="s">
        <v>180</v>
      </c>
      <c r="D156" s="18" t="s">
        <v>44</v>
      </c>
      <c r="E156" s="18"/>
      <c r="F156" s="19" t="s">
        <v>45</v>
      </c>
      <c r="G156" s="19" t="s">
        <v>45</v>
      </c>
      <c r="H156" s="20">
        <v>43525</v>
      </c>
      <c r="I156" s="20">
        <v>43556</v>
      </c>
      <c r="J156" s="34"/>
      <c r="K156" s="37">
        <f t="shared" si="8"/>
        <v>3</v>
      </c>
      <c r="L156" s="37">
        <f t="shared" si="9"/>
        <v>3</v>
      </c>
      <c r="M156" s="19" t="s">
        <v>47</v>
      </c>
      <c r="N156" s="38">
        <v>16</v>
      </c>
      <c r="O156" s="19" t="s">
        <v>48</v>
      </c>
      <c r="P156" s="19" t="s">
        <v>48</v>
      </c>
      <c r="Q156" s="19" t="s">
        <v>48</v>
      </c>
      <c r="R156" s="19"/>
      <c r="S156" s="19" t="s">
        <v>49</v>
      </c>
      <c r="T156" s="39">
        <f t="shared" si="10"/>
        <v>200</v>
      </c>
      <c r="U156" s="39">
        <f t="shared" si="11"/>
        <v>2400</v>
      </c>
      <c r="V156" s="36">
        <v>0</v>
      </c>
      <c r="W156" s="36" t="s">
        <v>109</v>
      </c>
      <c r="X156" s="18">
        <v>0</v>
      </c>
      <c r="Y156" s="18">
        <v>0</v>
      </c>
      <c r="Z156" s="18">
        <v>0</v>
      </c>
      <c r="AA156" s="18">
        <v>2400</v>
      </c>
      <c r="AB156" s="36"/>
      <c r="AC156" s="36"/>
    </row>
    <row r="157" s="3" customFormat="1" ht="31.5" customHeight="1" spans="1:29">
      <c r="A157" s="18">
        <v>149</v>
      </c>
      <c r="B157" s="18" t="s">
        <v>211</v>
      </c>
      <c r="C157" s="18" t="s">
        <v>180</v>
      </c>
      <c r="D157" s="18" t="s">
        <v>52</v>
      </c>
      <c r="E157" s="18"/>
      <c r="F157" s="19" t="s">
        <v>45</v>
      </c>
      <c r="G157" s="19" t="s">
        <v>79</v>
      </c>
      <c r="H157" s="20">
        <v>43344</v>
      </c>
      <c r="I157" s="20">
        <v>43374</v>
      </c>
      <c r="J157" s="34"/>
      <c r="K157" s="37">
        <f t="shared" si="8"/>
        <v>3</v>
      </c>
      <c r="L157" s="37">
        <f t="shared" si="9"/>
        <v>3</v>
      </c>
      <c r="M157" s="19" t="s">
        <v>47</v>
      </c>
      <c r="N157" s="38">
        <v>18</v>
      </c>
      <c r="O157" s="19" t="s">
        <v>48</v>
      </c>
      <c r="P157" s="19" t="s">
        <v>48</v>
      </c>
      <c r="Q157" s="19" t="s">
        <v>48</v>
      </c>
      <c r="R157" s="19"/>
      <c r="S157" s="19" t="s">
        <v>49</v>
      </c>
      <c r="T157" s="39">
        <f t="shared" si="10"/>
        <v>200</v>
      </c>
      <c r="U157" s="39">
        <f t="shared" si="11"/>
        <v>2400</v>
      </c>
      <c r="V157" s="36">
        <v>0</v>
      </c>
      <c r="W157" s="36" t="s">
        <v>109</v>
      </c>
      <c r="X157" s="18">
        <v>0</v>
      </c>
      <c r="Y157" s="18">
        <v>0</v>
      </c>
      <c r="Z157" s="18">
        <v>0</v>
      </c>
      <c r="AA157" s="18">
        <v>2400</v>
      </c>
      <c r="AB157" s="36"/>
      <c r="AC157" s="36"/>
    </row>
    <row r="158" s="3" customFormat="1" ht="31.5" customHeight="1" spans="1:29">
      <c r="A158" s="18">
        <v>150</v>
      </c>
      <c r="B158" s="18" t="s">
        <v>212</v>
      </c>
      <c r="C158" s="18" t="s">
        <v>180</v>
      </c>
      <c r="D158" s="18" t="s">
        <v>44</v>
      </c>
      <c r="E158" s="18"/>
      <c r="F158" s="19" t="s">
        <v>45</v>
      </c>
      <c r="G158" s="19" t="s">
        <v>79</v>
      </c>
      <c r="H158" s="20">
        <v>43344</v>
      </c>
      <c r="I158" s="20">
        <v>43374</v>
      </c>
      <c r="J158" s="34"/>
      <c r="K158" s="37">
        <f t="shared" si="8"/>
        <v>3</v>
      </c>
      <c r="L158" s="37">
        <f t="shared" si="9"/>
        <v>3</v>
      </c>
      <c r="M158" s="19" t="s">
        <v>47</v>
      </c>
      <c r="N158" s="38">
        <v>16</v>
      </c>
      <c r="O158" s="19" t="s">
        <v>48</v>
      </c>
      <c r="P158" s="19" t="s">
        <v>48</v>
      </c>
      <c r="Q158" s="19" t="s">
        <v>48</v>
      </c>
      <c r="R158" s="19"/>
      <c r="S158" s="19" t="s">
        <v>49</v>
      </c>
      <c r="T158" s="39">
        <f t="shared" si="10"/>
        <v>200</v>
      </c>
      <c r="U158" s="39">
        <f t="shared" si="11"/>
        <v>2400</v>
      </c>
      <c r="V158" s="36">
        <v>0</v>
      </c>
      <c r="W158" s="36" t="s">
        <v>109</v>
      </c>
      <c r="X158" s="18">
        <v>0</v>
      </c>
      <c r="Y158" s="18">
        <v>0</v>
      </c>
      <c r="Z158" s="18">
        <v>0</v>
      </c>
      <c r="AA158" s="18">
        <v>2400</v>
      </c>
      <c r="AB158" s="36"/>
      <c r="AC158" s="36"/>
    </row>
    <row r="159" s="3" customFormat="1" ht="31.5" customHeight="1" spans="1:29">
      <c r="A159" s="18">
        <v>151</v>
      </c>
      <c r="B159" s="18" t="s">
        <v>213</v>
      </c>
      <c r="C159" s="18" t="s">
        <v>180</v>
      </c>
      <c r="D159" s="18" t="s">
        <v>44</v>
      </c>
      <c r="E159" s="18"/>
      <c r="F159" s="19" t="s">
        <v>45</v>
      </c>
      <c r="G159" s="19" t="s">
        <v>46</v>
      </c>
      <c r="H159" s="20">
        <v>43344</v>
      </c>
      <c r="I159" s="20">
        <v>43374</v>
      </c>
      <c r="J159" s="34"/>
      <c r="K159" s="37">
        <f t="shared" si="8"/>
        <v>3</v>
      </c>
      <c r="L159" s="37">
        <f t="shared" si="9"/>
        <v>3</v>
      </c>
      <c r="M159" s="19" t="s">
        <v>47</v>
      </c>
      <c r="N159" s="38">
        <v>14</v>
      </c>
      <c r="O159" s="19" t="s">
        <v>48</v>
      </c>
      <c r="P159" s="19" t="s">
        <v>48</v>
      </c>
      <c r="Q159" s="19" t="s">
        <v>48</v>
      </c>
      <c r="R159" s="19"/>
      <c r="S159" s="19" t="s">
        <v>49</v>
      </c>
      <c r="T159" s="39">
        <f t="shared" si="10"/>
        <v>200</v>
      </c>
      <c r="U159" s="39">
        <f t="shared" si="11"/>
        <v>2400</v>
      </c>
      <c r="V159" s="36">
        <v>0</v>
      </c>
      <c r="W159" s="36" t="s">
        <v>109</v>
      </c>
      <c r="X159" s="18">
        <v>0</v>
      </c>
      <c r="Y159" s="18">
        <v>0</v>
      </c>
      <c r="Z159" s="18">
        <v>0</v>
      </c>
      <c r="AA159" s="18">
        <v>2400</v>
      </c>
      <c r="AB159" s="36"/>
      <c r="AC159" s="36"/>
    </row>
    <row r="160" s="3" customFormat="1" ht="31.5" customHeight="1" spans="1:29">
      <c r="A160" s="18">
        <v>152</v>
      </c>
      <c r="B160" s="18" t="s">
        <v>214</v>
      </c>
      <c r="C160" s="18" t="s">
        <v>180</v>
      </c>
      <c r="D160" s="18" t="s">
        <v>44</v>
      </c>
      <c r="E160" s="18"/>
      <c r="F160" s="19" t="s">
        <v>45</v>
      </c>
      <c r="G160" s="19" t="s">
        <v>46</v>
      </c>
      <c r="H160" s="20">
        <v>43344</v>
      </c>
      <c r="I160" s="20">
        <v>43374</v>
      </c>
      <c r="J160" s="34"/>
      <c r="K160" s="37">
        <f t="shared" si="8"/>
        <v>3</v>
      </c>
      <c r="L160" s="37">
        <f t="shared" si="9"/>
        <v>3</v>
      </c>
      <c r="M160" s="19" t="s">
        <v>47</v>
      </c>
      <c r="N160" s="38">
        <v>17</v>
      </c>
      <c r="O160" s="19" t="s">
        <v>48</v>
      </c>
      <c r="P160" s="19" t="s">
        <v>48</v>
      </c>
      <c r="Q160" s="19" t="s">
        <v>48</v>
      </c>
      <c r="R160" s="19"/>
      <c r="S160" s="19" t="s">
        <v>49</v>
      </c>
      <c r="T160" s="39">
        <f t="shared" si="10"/>
        <v>200</v>
      </c>
      <c r="U160" s="39">
        <f t="shared" si="11"/>
        <v>2400</v>
      </c>
      <c r="V160" s="36">
        <v>0</v>
      </c>
      <c r="W160" s="36" t="s">
        <v>109</v>
      </c>
      <c r="X160" s="18">
        <v>0</v>
      </c>
      <c r="Y160" s="18">
        <v>0</v>
      </c>
      <c r="Z160" s="18">
        <v>0</v>
      </c>
      <c r="AA160" s="18">
        <v>2400</v>
      </c>
      <c r="AB160" s="36"/>
      <c r="AC160" s="36"/>
    </row>
    <row r="161" s="3" customFormat="1" ht="31.5" customHeight="1" spans="1:29">
      <c r="A161" s="18">
        <v>153</v>
      </c>
      <c r="B161" s="18" t="s">
        <v>215</v>
      </c>
      <c r="C161" s="18" t="s">
        <v>180</v>
      </c>
      <c r="D161" s="18" t="s">
        <v>44</v>
      </c>
      <c r="E161" s="18"/>
      <c r="F161" s="19" t="s">
        <v>45</v>
      </c>
      <c r="G161" s="19" t="s">
        <v>79</v>
      </c>
      <c r="H161" s="20">
        <v>43344</v>
      </c>
      <c r="I161" s="20">
        <v>43374</v>
      </c>
      <c r="J161" s="34">
        <v>2</v>
      </c>
      <c r="K161" s="37">
        <f t="shared" si="8"/>
        <v>3</v>
      </c>
      <c r="L161" s="37">
        <f t="shared" si="9"/>
        <v>5</v>
      </c>
      <c r="M161" s="19" t="s">
        <v>47</v>
      </c>
      <c r="N161" s="38">
        <v>18</v>
      </c>
      <c r="O161" s="19" t="s">
        <v>48</v>
      </c>
      <c r="P161" s="19" t="s">
        <v>48</v>
      </c>
      <c r="Q161" s="19" t="s">
        <v>48</v>
      </c>
      <c r="R161" s="19"/>
      <c r="S161" s="19" t="s">
        <v>49</v>
      </c>
      <c r="T161" s="39">
        <f t="shared" si="10"/>
        <v>400</v>
      </c>
      <c r="U161" s="39">
        <f t="shared" si="11"/>
        <v>4800</v>
      </c>
      <c r="V161" s="36">
        <v>0</v>
      </c>
      <c r="W161" s="36" t="s">
        <v>109</v>
      </c>
      <c r="X161" s="18">
        <v>0</v>
      </c>
      <c r="Y161" s="18">
        <v>0</v>
      </c>
      <c r="Z161" s="18">
        <v>0</v>
      </c>
      <c r="AA161" s="18">
        <v>4800</v>
      </c>
      <c r="AB161" s="36"/>
      <c r="AC161" s="36"/>
    </row>
    <row r="162" s="3" customFormat="1" ht="31.5" customHeight="1" spans="1:29">
      <c r="A162" s="18">
        <v>154</v>
      </c>
      <c r="B162" s="18" t="s">
        <v>216</v>
      </c>
      <c r="C162" s="18" t="s">
        <v>180</v>
      </c>
      <c r="D162" s="18" t="s">
        <v>52</v>
      </c>
      <c r="E162" s="18"/>
      <c r="F162" s="19" t="s">
        <v>45</v>
      </c>
      <c r="G162" s="19" t="s">
        <v>45</v>
      </c>
      <c r="H162" s="20">
        <v>43344</v>
      </c>
      <c r="I162" s="20">
        <v>43374</v>
      </c>
      <c r="J162" s="34">
        <v>2</v>
      </c>
      <c r="K162" s="37">
        <f t="shared" si="8"/>
        <v>3</v>
      </c>
      <c r="L162" s="37">
        <f t="shared" si="9"/>
        <v>5</v>
      </c>
      <c r="M162" s="19" t="s">
        <v>47</v>
      </c>
      <c r="N162" s="38">
        <v>16</v>
      </c>
      <c r="O162" s="19" t="s">
        <v>48</v>
      </c>
      <c r="P162" s="19" t="s">
        <v>48</v>
      </c>
      <c r="Q162" s="19" t="s">
        <v>48</v>
      </c>
      <c r="R162" s="19"/>
      <c r="S162" s="19" t="s">
        <v>49</v>
      </c>
      <c r="T162" s="39">
        <f t="shared" si="10"/>
        <v>400</v>
      </c>
      <c r="U162" s="39">
        <f t="shared" si="11"/>
        <v>4800</v>
      </c>
      <c r="V162" s="36">
        <v>0</v>
      </c>
      <c r="W162" s="36" t="s">
        <v>109</v>
      </c>
      <c r="X162" s="18">
        <v>0</v>
      </c>
      <c r="Y162" s="18">
        <v>0</v>
      </c>
      <c r="Z162" s="18">
        <v>0</v>
      </c>
      <c r="AA162" s="18">
        <v>4800</v>
      </c>
      <c r="AB162" s="36"/>
      <c r="AC162" s="36"/>
    </row>
    <row r="163" s="3" customFormat="1" ht="31.5" customHeight="1" spans="1:29">
      <c r="A163" s="18">
        <v>155</v>
      </c>
      <c r="B163" s="18" t="s">
        <v>217</v>
      </c>
      <c r="C163" s="18" t="s">
        <v>180</v>
      </c>
      <c r="D163" s="18" t="s">
        <v>44</v>
      </c>
      <c r="E163" s="18"/>
      <c r="F163" s="19" t="s">
        <v>45</v>
      </c>
      <c r="G163" s="19" t="s">
        <v>46</v>
      </c>
      <c r="H163" s="20">
        <v>43344</v>
      </c>
      <c r="I163" s="20">
        <v>43374</v>
      </c>
      <c r="J163" s="34">
        <v>3</v>
      </c>
      <c r="K163" s="37">
        <f t="shared" si="8"/>
        <v>3</v>
      </c>
      <c r="L163" s="37">
        <f t="shared" si="9"/>
        <v>6</v>
      </c>
      <c r="M163" s="19" t="s">
        <v>47</v>
      </c>
      <c r="N163" s="38">
        <v>15</v>
      </c>
      <c r="O163" s="19" t="s">
        <v>48</v>
      </c>
      <c r="P163" s="19" t="s">
        <v>48</v>
      </c>
      <c r="Q163" s="19" t="s">
        <v>48</v>
      </c>
      <c r="R163" s="19"/>
      <c r="S163" s="19" t="s">
        <v>49</v>
      </c>
      <c r="T163" s="39">
        <f t="shared" si="10"/>
        <v>400</v>
      </c>
      <c r="U163" s="39">
        <f t="shared" si="11"/>
        <v>4800</v>
      </c>
      <c r="V163" s="36">
        <v>0</v>
      </c>
      <c r="W163" s="36" t="s">
        <v>109</v>
      </c>
      <c r="X163" s="18">
        <v>0</v>
      </c>
      <c r="Y163" s="18">
        <v>0</v>
      </c>
      <c r="Z163" s="18">
        <v>0</v>
      </c>
      <c r="AA163" s="18">
        <v>4800</v>
      </c>
      <c r="AB163" s="36"/>
      <c r="AC163" s="36"/>
    </row>
    <row r="164" s="3" customFormat="1" ht="31.5" customHeight="1" spans="1:29">
      <c r="A164" s="18">
        <v>156</v>
      </c>
      <c r="B164" s="18" t="s">
        <v>218</v>
      </c>
      <c r="C164" s="18" t="s">
        <v>180</v>
      </c>
      <c r="D164" s="18" t="s">
        <v>44</v>
      </c>
      <c r="E164" s="18"/>
      <c r="F164" s="19" t="s">
        <v>45</v>
      </c>
      <c r="G164" s="19" t="s">
        <v>46</v>
      </c>
      <c r="H164" s="20">
        <v>42979</v>
      </c>
      <c r="I164" s="20">
        <v>43009</v>
      </c>
      <c r="J164" s="34"/>
      <c r="K164" s="37">
        <f t="shared" si="8"/>
        <v>4</v>
      </c>
      <c r="L164" s="37">
        <f t="shared" si="9"/>
        <v>4</v>
      </c>
      <c r="M164" s="19" t="s">
        <v>47</v>
      </c>
      <c r="N164" s="38">
        <v>15</v>
      </c>
      <c r="O164" s="19" t="s">
        <v>48</v>
      </c>
      <c r="P164" s="19" t="s">
        <v>48</v>
      </c>
      <c r="Q164" s="19" t="s">
        <v>48</v>
      </c>
      <c r="R164" s="19"/>
      <c r="S164" s="19" t="s">
        <v>49</v>
      </c>
      <c r="T164" s="39">
        <f t="shared" si="10"/>
        <v>200</v>
      </c>
      <c r="U164" s="39">
        <f t="shared" si="11"/>
        <v>2400</v>
      </c>
      <c r="V164" s="36">
        <v>0</v>
      </c>
      <c r="W164" s="36" t="s">
        <v>109</v>
      </c>
      <c r="X164" s="18">
        <v>0</v>
      </c>
      <c r="Y164" s="18">
        <v>0</v>
      </c>
      <c r="Z164" s="18">
        <v>0</v>
      </c>
      <c r="AA164" s="18">
        <v>2400</v>
      </c>
      <c r="AB164" s="36"/>
      <c r="AC164" s="36"/>
    </row>
    <row r="165" s="3" customFormat="1" ht="31.5" customHeight="1" spans="1:29">
      <c r="A165" s="18">
        <v>157</v>
      </c>
      <c r="B165" s="18" t="s">
        <v>219</v>
      </c>
      <c r="C165" s="18" t="s">
        <v>180</v>
      </c>
      <c r="D165" s="18" t="s">
        <v>52</v>
      </c>
      <c r="E165" s="18"/>
      <c r="F165" s="19" t="s">
        <v>45</v>
      </c>
      <c r="G165" s="19" t="s">
        <v>79</v>
      </c>
      <c r="H165" s="20">
        <v>42979</v>
      </c>
      <c r="I165" s="20">
        <v>43009</v>
      </c>
      <c r="J165" s="34"/>
      <c r="K165" s="37">
        <f t="shared" si="8"/>
        <v>4</v>
      </c>
      <c r="L165" s="37">
        <f t="shared" si="9"/>
        <v>4</v>
      </c>
      <c r="M165" s="19" t="s">
        <v>47</v>
      </c>
      <c r="N165" s="38">
        <v>16</v>
      </c>
      <c r="O165" s="19" t="s">
        <v>48</v>
      </c>
      <c r="P165" s="19" t="s">
        <v>48</v>
      </c>
      <c r="Q165" s="19" t="s">
        <v>48</v>
      </c>
      <c r="R165" s="19"/>
      <c r="S165" s="19" t="s">
        <v>49</v>
      </c>
      <c r="T165" s="39">
        <f t="shared" si="10"/>
        <v>200</v>
      </c>
      <c r="U165" s="39">
        <f t="shared" si="11"/>
        <v>2400</v>
      </c>
      <c r="V165" s="36">
        <v>0</v>
      </c>
      <c r="W165" s="36" t="s">
        <v>109</v>
      </c>
      <c r="X165" s="18">
        <v>0</v>
      </c>
      <c r="Y165" s="18">
        <v>0</v>
      </c>
      <c r="Z165" s="18">
        <v>0</v>
      </c>
      <c r="AA165" s="18">
        <v>2400</v>
      </c>
      <c r="AB165" s="36"/>
      <c r="AC165" s="36"/>
    </row>
    <row r="166" s="3" customFormat="1" ht="31.5" customHeight="1" spans="1:29">
      <c r="A166" s="18">
        <v>158</v>
      </c>
      <c r="B166" s="18" t="s">
        <v>220</v>
      </c>
      <c r="C166" s="18" t="s">
        <v>180</v>
      </c>
      <c r="D166" s="18" t="s">
        <v>44</v>
      </c>
      <c r="E166" s="18"/>
      <c r="F166" s="19" t="s">
        <v>45</v>
      </c>
      <c r="G166" s="19" t="s">
        <v>46</v>
      </c>
      <c r="H166" s="20">
        <v>42979</v>
      </c>
      <c r="I166" s="20">
        <v>43009</v>
      </c>
      <c r="J166" s="34"/>
      <c r="K166" s="37">
        <f t="shared" si="8"/>
        <v>4</v>
      </c>
      <c r="L166" s="37">
        <f t="shared" si="9"/>
        <v>4</v>
      </c>
      <c r="M166" s="19" t="s">
        <v>47</v>
      </c>
      <c r="N166" s="38">
        <v>17</v>
      </c>
      <c r="O166" s="19" t="s">
        <v>48</v>
      </c>
      <c r="P166" s="19" t="s">
        <v>48</v>
      </c>
      <c r="Q166" s="19" t="s">
        <v>48</v>
      </c>
      <c r="R166" s="19"/>
      <c r="S166" s="19" t="s">
        <v>49</v>
      </c>
      <c r="T166" s="39">
        <f t="shared" si="10"/>
        <v>200</v>
      </c>
      <c r="U166" s="39">
        <f t="shared" si="11"/>
        <v>2400</v>
      </c>
      <c r="V166" s="36">
        <v>0</v>
      </c>
      <c r="W166" s="36" t="s">
        <v>109</v>
      </c>
      <c r="X166" s="18">
        <v>0</v>
      </c>
      <c r="Y166" s="18">
        <v>0</v>
      </c>
      <c r="Z166" s="18">
        <v>0</v>
      </c>
      <c r="AA166" s="18">
        <v>2400</v>
      </c>
      <c r="AB166" s="36"/>
      <c r="AC166" s="36"/>
    </row>
    <row r="167" s="3" customFormat="1" ht="31.5" customHeight="1" spans="1:29">
      <c r="A167" s="18">
        <v>159</v>
      </c>
      <c r="B167" s="18" t="s">
        <v>221</v>
      </c>
      <c r="C167" s="18" t="s">
        <v>180</v>
      </c>
      <c r="D167" s="18" t="s">
        <v>44</v>
      </c>
      <c r="E167" s="18"/>
      <c r="F167" s="19" t="s">
        <v>45</v>
      </c>
      <c r="G167" s="19" t="s">
        <v>46</v>
      </c>
      <c r="H167" s="20">
        <v>42614</v>
      </c>
      <c r="I167" s="20">
        <v>42644</v>
      </c>
      <c r="J167" s="34"/>
      <c r="K167" s="37">
        <f t="shared" si="8"/>
        <v>5</v>
      </c>
      <c r="L167" s="37">
        <f t="shared" si="9"/>
        <v>5</v>
      </c>
      <c r="M167" s="19" t="s">
        <v>47</v>
      </c>
      <c r="N167" s="38">
        <v>19</v>
      </c>
      <c r="O167" s="19" t="s">
        <v>48</v>
      </c>
      <c r="P167" s="19" t="s">
        <v>48</v>
      </c>
      <c r="Q167" s="19" t="s">
        <v>48</v>
      </c>
      <c r="R167" s="19"/>
      <c r="S167" s="19" t="s">
        <v>49</v>
      </c>
      <c r="T167" s="39">
        <f t="shared" si="10"/>
        <v>400</v>
      </c>
      <c r="U167" s="39">
        <f t="shared" si="11"/>
        <v>4800</v>
      </c>
      <c r="V167" s="36">
        <v>0</v>
      </c>
      <c r="W167" s="36" t="s">
        <v>109</v>
      </c>
      <c r="X167" s="18">
        <v>0</v>
      </c>
      <c r="Y167" s="18">
        <v>0</v>
      </c>
      <c r="Z167" s="18">
        <v>0</v>
      </c>
      <c r="AA167" s="18">
        <v>4800</v>
      </c>
      <c r="AB167" s="36"/>
      <c r="AC167" s="36"/>
    </row>
    <row r="168" s="3" customFormat="1" ht="31.5" customHeight="1" spans="1:29">
      <c r="A168" s="18">
        <v>160</v>
      </c>
      <c r="B168" s="18" t="s">
        <v>222</v>
      </c>
      <c r="C168" s="18" t="s">
        <v>180</v>
      </c>
      <c r="D168" s="18" t="s">
        <v>44</v>
      </c>
      <c r="E168" s="18"/>
      <c r="F168" s="19" t="s">
        <v>45</v>
      </c>
      <c r="G168" s="19" t="s">
        <v>46</v>
      </c>
      <c r="H168" s="20">
        <v>42614</v>
      </c>
      <c r="I168" s="20">
        <v>42675</v>
      </c>
      <c r="J168" s="34"/>
      <c r="K168" s="37">
        <f t="shared" si="8"/>
        <v>5</v>
      </c>
      <c r="L168" s="37">
        <f t="shared" si="9"/>
        <v>5</v>
      </c>
      <c r="M168" s="19" t="s">
        <v>47</v>
      </c>
      <c r="N168" s="38">
        <v>14</v>
      </c>
      <c r="O168" s="19" t="s">
        <v>48</v>
      </c>
      <c r="P168" s="19" t="s">
        <v>48</v>
      </c>
      <c r="Q168" s="19" t="s">
        <v>48</v>
      </c>
      <c r="R168" s="19"/>
      <c r="S168" s="19" t="s">
        <v>49</v>
      </c>
      <c r="T168" s="39">
        <f t="shared" si="10"/>
        <v>400</v>
      </c>
      <c r="U168" s="39">
        <f t="shared" si="11"/>
        <v>4800</v>
      </c>
      <c r="V168" s="36">
        <v>0</v>
      </c>
      <c r="W168" s="36" t="s">
        <v>109</v>
      </c>
      <c r="X168" s="18">
        <v>0</v>
      </c>
      <c r="Y168" s="18">
        <v>0</v>
      </c>
      <c r="Z168" s="18">
        <v>0</v>
      </c>
      <c r="AA168" s="18">
        <v>4800</v>
      </c>
      <c r="AB168" s="36"/>
      <c r="AC168" s="36"/>
    </row>
    <row r="169" s="3" customFormat="1" ht="31.5" customHeight="1" spans="1:29">
      <c r="A169" s="18">
        <v>161</v>
      </c>
      <c r="B169" s="18" t="s">
        <v>223</v>
      </c>
      <c r="C169" s="18" t="s">
        <v>180</v>
      </c>
      <c r="D169" s="18" t="s">
        <v>44</v>
      </c>
      <c r="E169" s="18"/>
      <c r="F169" s="19" t="s">
        <v>45</v>
      </c>
      <c r="G169" s="19" t="s">
        <v>79</v>
      </c>
      <c r="H169" s="20">
        <v>42065</v>
      </c>
      <c r="I169" s="20">
        <v>42278</v>
      </c>
      <c r="J169" s="34"/>
      <c r="K169" s="37">
        <f t="shared" si="8"/>
        <v>6</v>
      </c>
      <c r="L169" s="37">
        <f t="shared" si="9"/>
        <v>6</v>
      </c>
      <c r="M169" s="19" t="s">
        <v>47</v>
      </c>
      <c r="N169" s="38">
        <v>16</v>
      </c>
      <c r="O169" s="19" t="s">
        <v>48</v>
      </c>
      <c r="P169" s="19" t="s">
        <v>48</v>
      </c>
      <c r="Q169" s="19" t="s">
        <v>48</v>
      </c>
      <c r="R169" s="19" t="s">
        <v>53</v>
      </c>
      <c r="S169" s="19" t="s">
        <v>49</v>
      </c>
      <c r="T169" s="39">
        <f t="shared" si="10"/>
        <v>400</v>
      </c>
      <c r="U169" s="39">
        <f t="shared" si="11"/>
        <v>4800</v>
      </c>
      <c r="V169" s="36">
        <v>0</v>
      </c>
      <c r="W169" s="36">
        <v>100</v>
      </c>
      <c r="X169" s="18">
        <v>0</v>
      </c>
      <c r="Y169" s="18">
        <v>100</v>
      </c>
      <c r="Z169" s="18">
        <v>1200</v>
      </c>
      <c r="AA169" s="18">
        <v>6000</v>
      </c>
      <c r="AB169" s="36"/>
      <c r="AC169" s="36"/>
    </row>
    <row r="170" s="3" customFormat="1" ht="31.5" customHeight="1" spans="1:29">
      <c r="A170" s="18">
        <v>162</v>
      </c>
      <c r="B170" s="18" t="s">
        <v>224</v>
      </c>
      <c r="C170" s="18" t="s">
        <v>180</v>
      </c>
      <c r="D170" s="18" t="s">
        <v>44</v>
      </c>
      <c r="E170" s="18"/>
      <c r="F170" s="19" t="s">
        <v>45</v>
      </c>
      <c r="G170" s="19" t="s">
        <v>45</v>
      </c>
      <c r="H170" s="20">
        <v>42065</v>
      </c>
      <c r="I170" s="20">
        <v>42279</v>
      </c>
      <c r="J170" s="34"/>
      <c r="K170" s="37">
        <f t="shared" si="8"/>
        <v>6</v>
      </c>
      <c r="L170" s="37">
        <f t="shared" si="9"/>
        <v>6</v>
      </c>
      <c r="M170" s="19" t="s">
        <v>47</v>
      </c>
      <c r="N170" s="38">
        <v>16</v>
      </c>
      <c r="O170" s="19" t="s">
        <v>48</v>
      </c>
      <c r="P170" s="19" t="s">
        <v>48</v>
      </c>
      <c r="Q170" s="19" t="s">
        <v>48</v>
      </c>
      <c r="R170" s="19"/>
      <c r="S170" s="19" t="s">
        <v>49</v>
      </c>
      <c r="T170" s="39">
        <f t="shared" si="10"/>
        <v>400</v>
      </c>
      <c r="U170" s="39">
        <f t="shared" si="11"/>
        <v>4800</v>
      </c>
      <c r="V170" s="36">
        <v>0</v>
      </c>
      <c r="W170" s="36" t="s">
        <v>109</v>
      </c>
      <c r="X170" s="18">
        <v>0</v>
      </c>
      <c r="Y170" s="18">
        <v>0</v>
      </c>
      <c r="Z170" s="18">
        <v>0</v>
      </c>
      <c r="AA170" s="18">
        <v>4800</v>
      </c>
      <c r="AB170" s="36"/>
      <c r="AC170" s="36"/>
    </row>
    <row r="171" s="3" customFormat="1" ht="31.5" customHeight="1" spans="1:29">
      <c r="A171" s="18">
        <v>163</v>
      </c>
      <c r="B171" s="18" t="s">
        <v>225</v>
      </c>
      <c r="C171" s="18" t="s">
        <v>180</v>
      </c>
      <c r="D171" s="18" t="s">
        <v>44</v>
      </c>
      <c r="E171" s="18"/>
      <c r="F171" s="19" t="s">
        <v>45</v>
      </c>
      <c r="G171" s="19" t="s">
        <v>79</v>
      </c>
      <c r="H171" s="20">
        <v>41852</v>
      </c>
      <c r="I171" s="20">
        <v>41913</v>
      </c>
      <c r="J171" s="34"/>
      <c r="K171" s="37">
        <f t="shared" si="8"/>
        <v>7</v>
      </c>
      <c r="L171" s="37">
        <f t="shared" si="9"/>
        <v>7</v>
      </c>
      <c r="M171" s="19" t="s">
        <v>47</v>
      </c>
      <c r="N171" s="38">
        <v>16</v>
      </c>
      <c r="O171" s="19" t="s">
        <v>48</v>
      </c>
      <c r="P171" s="19" t="s">
        <v>48</v>
      </c>
      <c r="Q171" s="19" t="s">
        <v>48</v>
      </c>
      <c r="R171" s="19"/>
      <c r="S171" s="19" t="s">
        <v>49</v>
      </c>
      <c r="T171" s="39">
        <f t="shared" si="10"/>
        <v>400</v>
      </c>
      <c r="U171" s="39">
        <f t="shared" si="11"/>
        <v>4800</v>
      </c>
      <c r="V171" s="36">
        <v>0</v>
      </c>
      <c r="W171" s="36" t="s">
        <v>109</v>
      </c>
      <c r="X171" s="18">
        <v>0</v>
      </c>
      <c r="Y171" s="18">
        <v>0</v>
      </c>
      <c r="Z171" s="18">
        <v>0</v>
      </c>
      <c r="AA171" s="18">
        <v>4800</v>
      </c>
      <c r="AB171" s="36"/>
      <c r="AC171" s="36"/>
    </row>
    <row r="172" s="3" customFormat="1" ht="31.5" customHeight="1" spans="1:29">
      <c r="A172" s="18">
        <v>164</v>
      </c>
      <c r="B172" s="18" t="s">
        <v>226</v>
      </c>
      <c r="C172" s="18" t="s">
        <v>180</v>
      </c>
      <c r="D172" s="18" t="s">
        <v>44</v>
      </c>
      <c r="E172" s="18"/>
      <c r="F172" s="19" t="s">
        <v>45</v>
      </c>
      <c r="G172" s="19" t="s">
        <v>46</v>
      </c>
      <c r="H172" s="20">
        <v>41974</v>
      </c>
      <c r="I172" s="20">
        <v>42036</v>
      </c>
      <c r="J172" s="34"/>
      <c r="K172" s="37">
        <f t="shared" si="8"/>
        <v>7</v>
      </c>
      <c r="L172" s="37">
        <f t="shared" si="9"/>
        <v>7</v>
      </c>
      <c r="M172" s="19" t="s">
        <v>47</v>
      </c>
      <c r="N172" s="38">
        <v>15</v>
      </c>
      <c r="O172" s="19" t="s">
        <v>48</v>
      </c>
      <c r="P172" s="19" t="s">
        <v>48</v>
      </c>
      <c r="Q172" s="19" t="s">
        <v>48</v>
      </c>
      <c r="R172" s="19"/>
      <c r="S172" s="19" t="s">
        <v>49</v>
      </c>
      <c r="T172" s="39">
        <f t="shared" si="10"/>
        <v>400</v>
      </c>
      <c r="U172" s="39">
        <f t="shared" si="11"/>
        <v>4800</v>
      </c>
      <c r="V172" s="36">
        <v>0</v>
      </c>
      <c r="W172" s="36" t="s">
        <v>109</v>
      </c>
      <c r="X172" s="18">
        <v>0</v>
      </c>
      <c r="Y172" s="18">
        <v>0</v>
      </c>
      <c r="Z172" s="18">
        <v>0</v>
      </c>
      <c r="AA172" s="18">
        <v>4800</v>
      </c>
      <c r="AB172" s="36"/>
      <c r="AC172" s="36"/>
    </row>
    <row r="173" s="3" customFormat="1" ht="31.5" customHeight="1" spans="1:29">
      <c r="A173" s="18">
        <v>165</v>
      </c>
      <c r="B173" s="18" t="s">
        <v>227</v>
      </c>
      <c r="C173" s="18" t="s">
        <v>180</v>
      </c>
      <c r="D173" s="18" t="s">
        <v>44</v>
      </c>
      <c r="E173" s="18"/>
      <c r="F173" s="19" t="s">
        <v>45</v>
      </c>
      <c r="G173" s="19" t="s">
        <v>79</v>
      </c>
      <c r="H173" s="20">
        <v>41852</v>
      </c>
      <c r="I173" s="20">
        <v>41913</v>
      </c>
      <c r="J173" s="34"/>
      <c r="K173" s="37">
        <f t="shared" si="8"/>
        <v>7</v>
      </c>
      <c r="L173" s="37">
        <f t="shared" si="9"/>
        <v>7</v>
      </c>
      <c r="M173" s="19" t="s">
        <v>47</v>
      </c>
      <c r="N173" s="38">
        <v>17</v>
      </c>
      <c r="O173" s="19" t="s">
        <v>48</v>
      </c>
      <c r="P173" s="19" t="s">
        <v>48</v>
      </c>
      <c r="Q173" s="19" t="s">
        <v>48</v>
      </c>
      <c r="R173" s="19" t="s">
        <v>53</v>
      </c>
      <c r="S173" s="19" t="s">
        <v>49</v>
      </c>
      <c r="T173" s="39">
        <f t="shared" si="10"/>
        <v>400</v>
      </c>
      <c r="U173" s="39">
        <f t="shared" si="11"/>
        <v>4800</v>
      </c>
      <c r="V173" s="36">
        <v>0</v>
      </c>
      <c r="W173" s="36">
        <v>100</v>
      </c>
      <c r="X173" s="18">
        <v>0</v>
      </c>
      <c r="Y173" s="18">
        <v>100</v>
      </c>
      <c r="Z173" s="18">
        <v>1200</v>
      </c>
      <c r="AA173" s="18">
        <v>6000</v>
      </c>
      <c r="AB173" s="36"/>
      <c r="AC173" s="36"/>
    </row>
    <row r="174" s="3" customFormat="1" ht="31.5" customHeight="1" spans="1:29">
      <c r="A174" s="18">
        <v>166</v>
      </c>
      <c r="B174" s="18" t="s">
        <v>228</v>
      </c>
      <c r="C174" s="18" t="s">
        <v>180</v>
      </c>
      <c r="D174" s="18" t="s">
        <v>44</v>
      </c>
      <c r="E174" s="18"/>
      <c r="F174" s="19" t="s">
        <v>45</v>
      </c>
      <c r="G174" s="19" t="s">
        <v>45</v>
      </c>
      <c r="H174" s="20">
        <v>41487</v>
      </c>
      <c r="I174" s="20">
        <v>41518</v>
      </c>
      <c r="J174" s="34"/>
      <c r="K174" s="37">
        <f t="shared" si="8"/>
        <v>8</v>
      </c>
      <c r="L174" s="37">
        <f t="shared" si="9"/>
        <v>8</v>
      </c>
      <c r="M174" s="19" t="s">
        <v>47</v>
      </c>
      <c r="N174" s="38">
        <v>15</v>
      </c>
      <c r="O174" s="19" t="s">
        <v>48</v>
      </c>
      <c r="P174" s="19" t="s">
        <v>48</v>
      </c>
      <c r="Q174" s="19" t="s">
        <v>48</v>
      </c>
      <c r="R174" s="19" t="s">
        <v>53</v>
      </c>
      <c r="S174" s="19" t="s">
        <v>49</v>
      </c>
      <c r="T174" s="39">
        <f t="shared" si="10"/>
        <v>500</v>
      </c>
      <c r="U174" s="39">
        <f t="shared" si="11"/>
        <v>6000</v>
      </c>
      <c r="V174" s="36">
        <v>0</v>
      </c>
      <c r="W174" s="36">
        <v>100</v>
      </c>
      <c r="X174" s="18">
        <v>0</v>
      </c>
      <c r="Y174" s="18">
        <v>100</v>
      </c>
      <c r="Z174" s="18">
        <v>1200</v>
      </c>
      <c r="AA174" s="18">
        <v>7200</v>
      </c>
      <c r="AB174" s="36"/>
      <c r="AC174" s="36"/>
    </row>
    <row r="175" s="3" customFormat="1" ht="31.5" customHeight="1" spans="1:29">
      <c r="A175" s="18">
        <v>167</v>
      </c>
      <c r="B175" s="18" t="s">
        <v>229</v>
      </c>
      <c r="C175" s="18" t="s">
        <v>180</v>
      </c>
      <c r="D175" s="18" t="s">
        <v>44</v>
      </c>
      <c r="E175" s="18"/>
      <c r="F175" s="19" t="s">
        <v>45</v>
      </c>
      <c r="G175" s="19" t="s">
        <v>45</v>
      </c>
      <c r="H175" s="20">
        <v>41334</v>
      </c>
      <c r="I175" s="20">
        <v>41365</v>
      </c>
      <c r="J175" s="34"/>
      <c r="K175" s="37">
        <f t="shared" si="8"/>
        <v>9</v>
      </c>
      <c r="L175" s="37">
        <f t="shared" si="9"/>
        <v>9</v>
      </c>
      <c r="M175" s="19" t="s">
        <v>47</v>
      </c>
      <c r="N175" s="38">
        <v>17</v>
      </c>
      <c r="O175" s="19" t="s">
        <v>48</v>
      </c>
      <c r="P175" s="19" t="s">
        <v>48</v>
      </c>
      <c r="Q175" s="19" t="s">
        <v>48</v>
      </c>
      <c r="R175" s="19" t="s">
        <v>53</v>
      </c>
      <c r="S175" s="19" t="s">
        <v>49</v>
      </c>
      <c r="T175" s="39">
        <f t="shared" si="10"/>
        <v>500</v>
      </c>
      <c r="U175" s="39">
        <f t="shared" si="11"/>
        <v>6000</v>
      </c>
      <c r="V175" s="36">
        <v>0</v>
      </c>
      <c r="W175" s="36">
        <v>100</v>
      </c>
      <c r="X175" s="18">
        <v>0</v>
      </c>
      <c r="Y175" s="18">
        <v>100</v>
      </c>
      <c r="Z175" s="18">
        <v>1200</v>
      </c>
      <c r="AA175" s="18">
        <v>7200</v>
      </c>
      <c r="AB175" s="36"/>
      <c r="AC175" s="36"/>
    </row>
    <row r="176" s="3" customFormat="1" ht="31.5" customHeight="1" spans="1:29">
      <c r="A176" s="18">
        <v>168</v>
      </c>
      <c r="B176" s="18" t="s">
        <v>230</v>
      </c>
      <c r="C176" s="18" t="s">
        <v>180</v>
      </c>
      <c r="D176" s="18" t="s">
        <v>44</v>
      </c>
      <c r="E176" s="18"/>
      <c r="F176" s="19" t="s">
        <v>45</v>
      </c>
      <c r="G176" s="19" t="s">
        <v>45</v>
      </c>
      <c r="H176" s="20">
        <v>41153</v>
      </c>
      <c r="I176" s="20">
        <v>41214</v>
      </c>
      <c r="J176" s="34"/>
      <c r="K176" s="37">
        <f t="shared" si="8"/>
        <v>9</v>
      </c>
      <c r="L176" s="37">
        <f t="shared" si="9"/>
        <v>9</v>
      </c>
      <c r="M176" s="19" t="s">
        <v>47</v>
      </c>
      <c r="N176" s="38">
        <v>17</v>
      </c>
      <c r="O176" s="19" t="s">
        <v>48</v>
      </c>
      <c r="P176" s="19" t="s">
        <v>48</v>
      </c>
      <c r="Q176" s="19" t="s">
        <v>48</v>
      </c>
      <c r="R176" s="19" t="s">
        <v>53</v>
      </c>
      <c r="S176" s="19" t="s">
        <v>49</v>
      </c>
      <c r="T176" s="39">
        <f t="shared" si="10"/>
        <v>500</v>
      </c>
      <c r="U176" s="39">
        <f t="shared" si="11"/>
        <v>6000</v>
      </c>
      <c r="V176" s="36">
        <v>0</v>
      </c>
      <c r="W176" s="36">
        <v>100</v>
      </c>
      <c r="X176" s="18">
        <v>0</v>
      </c>
      <c r="Y176" s="18">
        <v>100</v>
      </c>
      <c r="Z176" s="18">
        <v>1200</v>
      </c>
      <c r="AA176" s="18">
        <v>7200</v>
      </c>
      <c r="AB176" s="36"/>
      <c r="AC176" s="36"/>
    </row>
    <row r="177" s="3" customFormat="1" ht="31.5" customHeight="1" spans="1:29">
      <c r="A177" s="18">
        <v>169</v>
      </c>
      <c r="B177" s="18" t="s">
        <v>231</v>
      </c>
      <c r="C177" s="18" t="s">
        <v>180</v>
      </c>
      <c r="D177" s="18" t="s">
        <v>44</v>
      </c>
      <c r="E177" s="18"/>
      <c r="F177" s="19" t="s">
        <v>45</v>
      </c>
      <c r="G177" s="19" t="s">
        <v>45</v>
      </c>
      <c r="H177" s="20">
        <v>41153</v>
      </c>
      <c r="I177" s="20">
        <v>41153</v>
      </c>
      <c r="J177" s="34"/>
      <c r="K177" s="37">
        <f t="shared" si="8"/>
        <v>9</v>
      </c>
      <c r="L177" s="37">
        <f t="shared" si="9"/>
        <v>9</v>
      </c>
      <c r="M177" s="19" t="s">
        <v>47</v>
      </c>
      <c r="N177" s="38">
        <v>16</v>
      </c>
      <c r="O177" s="19" t="s">
        <v>48</v>
      </c>
      <c r="P177" s="19" t="s">
        <v>48</v>
      </c>
      <c r="Q177" s="19" t="s">
        <v>48</v>
      </c>
      <c r="R177" s="19" t="s">
        <v>53</v>
      </c>
      <c r="S177" s="19" t="s">
        <v>49</v>
      </c>
      <c r="T177" s="39">
        <f t="shared" si="10"/>
        <v>500</v>
      </c>
      <c r="U177" s="39">
        <f t="shared" si="11"/>
        <v>6000</v>
      </c>
      <c r="V177" s="36">
        <v>0</v>
      </c>
      <c r="W177" s="36">
        <v>100</v>
      </c>
      <c r="X177" s="18">
        <v>0</v>
      </c>
      <c r="Y177" s="18">
        <v>100</v>
      </c>
      <c r="Z177" s="18">
        <v>1200</v>
      </c>
      <c r="AA177" s="18">
        <v>7200</v>
      </c>
      <c r="AB177" s="36"/>
      <c r="AC177" s="36"/>
    </row>
    <row r="178" s="3" customFormat="1" ht="31.5" customHeight="1" spans="1:29">
      <c r="A178" s="18">
        <v>170</v>
      </c>
      <c r="B178" s="18" t="s">
        <v>232</v>
      </c>
      <c r="C178" s="18" t="s">
        <v>180</v>
      </c>
      <c r="D178" s="18" t="s">
        <v>44</v>
      </c>
      <c r="E178" s="18"/>
      <c r="F178" s="19" t="s">
        <v>45</v>
      </c>
      <c r="G178" s="19" t="s">
        <v>46</v>
      </c>
      <c r="H178" s="20">
        <v>41153</v>
      </c>
      <c r="I178" s="20">
        <v>41153</v>
      </c>
      <c r="J178" s="34"/>
      <c r="K178" s="37">
        <f t="shared" si="8"/>
        <v>9</v>
      </c>
      <c r="L178" s="37">
        <f t="shared" si="9"/>
        <v>9</v>
      </c>
      <c r="M178" s="19" t="s">
        <v>47</v>
      </c>
      <c r="N178" s="38">
        <v>18</v>
      </c>
      <c r="O178" s="19" t="s">
        <v>48</v>
      </c>
      <c r="P178" s="19" t="s">
        <v>48</v>
      </c>
      <c r="Q178" s="19" t="s">
        <v>48</v>
      </c>
      <c r="R178" s="19" t="s">
        <v>53</v>
      </c>
      <c r="S178" s="19" t="s">
        <v>49</v>
      </c>
      <c r="T178" s="39">
        <f t="shared" si="10"/>
        <v>500</v>
      </c>
      <c r="U178" s="39">
        <f t="shared" si="11"/>
        <v>6000</v>
      </c>
      <c r="V178" s="36">
        <v>0</v>
      </c>
      <c r="W178" s="36">
        <v>100</v>
      </c>
      <c r="X178" s="18">
        <v>0</v>
      </c>
      <c r="Y178" s="18">
        <v>100</v>
      </c>
      <c r="Z178" s="18">
        <v>1200</v>
      </c>
      <c r="AA178" s="18">
        <v>7200</v>
      </c>
      <c r="AB178" s="36"/>
      <c r="AC178" s="36"/>
    </row>
    <row r="179" s="3" customFormat="1" ht="31.5" customHeight="1" spans="1:29">
      <c r="A179" s="18">
        <v>171</v>
      </c>
      <c r="B179" s="18" t="s">
        <v>233</v>
      </c>
      <c r="C179" s="18" t="s">
        <v>180</v>
      </c>
      <c r="D179" s="18" t="s">
        <v>52</v>
      </c>
      <c r="E179" s="18"/>
      <c r="F179" s="19" t="s">
        <v>45</v>
      </c>
      <c r="G179" s="19" t="s">
        <v>46</v>
      </c>
      <c r="H179" s="20">
        <v>40787</v>
      </c>
      <c r="I179" s="20">
        <v>41000</v>
      </c>
      <c r="J179" s="34"/>
      <c r="K179" s="37">
        <f t="shared" si="8"/>
        <v>10</v>
      </c>
      <c r="L179" s="37">
        <f t="shared" si="9"/>
        <v>10</v>
      </c>
      <c r="M179" s="19" t="s">
        <v>47</v>
      </c>
      <c r="N179" s="38">
        <v>12</v>
      </c>
      <c r="O179" s="19" t="s">
        <v>48</v>
      </c>
      <c r="P179" s="19" t="s">
        <v>48</v>
      </c>
      <c r="Q179" s="19" t="s">
        <v>48</v>
      </c>
      <c r="R179" s="19" t="s">
        <v>53</v>
      </c>
      <c r="S179" s="19" t="s">
        <v>49</v>
      </c>
      <c r="T179" s="39">
        <f t="shared" si="10"/>
        <v>500</v>
      </c>
      <c r="U179" s="39">
        <f t="shared" si="11"/>
        <v>6000</v>
      </c>
      <c r="V179" s="36">
        <v>0</v>
      </c>
      <c r="W179" s="36">
        <v>100</v>
      </c>
      <c r="X179" s="18">
        <v>0</v>
      </c>
      <c r="Y179" s="18">
        <v>100</v>
      </c>
      <c r="Z179" s="18">
        <v>1200</v>
      </c>
      <c r="AA179" s="18">
        <v>7200</v>
      </c>
      <c r="AB179" s="36"/>
      <c r="AC179" s="36"/>
    </row>
    <row r="180" s="3" customFormat="1" ht="31.5" customHeight="1" spans="1:29">
      <c r="A180" s="18">
        <v>172</v>
      </c>
      <c r="B180" s="18" t="s">
        <v>234</v>
      </c>
      <c r="C180" s="18" t="s">
        <v>180</v>
      </c>
      <c r="D180" s="18" t="s">
        <v>52</v>
      </c>
      <c r="E180" s="18"/>
      <c r="F180" s="19" t="s">
        <v>45</v>
      </c>
      <c r="G180" s="19" t="s">
        <v>46</v>
      </c>
      <c r="H180" s="20">
        <v>40787</v>
      </c>
      <c r="I180" s="20">
        <v>40848</v>
      </c>
      <c r="J180" s="34"/>
      <c r="K180" s="37">
        <f t="shared" si="8"/>
        <v>10</v>
      </c>
      <c r="L180" s="37">
        <f t="shared" si="9"/>
        <v>10</v>
      </c>
      <c r="M180" s="19" t="s">
        <v>47</v>
      </c>
      <c r="N180" s="38">
        <v>12</v>
      </c>
      <c r="O180" s="19" t="s">
        <v>48</v>
      </c>
      <c r="P180" s="19" t="s">
        <v>48</v>
      </c>
      <c r="Q180" s="19" t="s">
        <v>48</v>
      </c>
      <c r="R180" s="19" t="s">
        <v>53</v>
      </c>
      <c r="S180" s="19" t="s">
        <v>49</v>
      </c>
      <c r="T180" s="39">
        <f t="shared" si="10"/>
        <v>500</v>
      </c>
      <c r="U180" s="39">
        <f t="shared" si="11"/>
        <v>6000</v>
      </c>
      <c r="V180" s="36">
        <v>0</v>
      </c>
      <c r="W180" s="36">
        <v>100</v>
      </c>
      <c r="X180" s="18">
        <v>0</v>
      </c>
      <c r="Y180" s="18">
        <v>100</v>
      </c>
      <c r="Z180" s="18">
        <v>1200</v>
      </c>
      <c r="AA180" s="18">
        <v>7200</v>
      </c>
      <c r="AB180" s="36"/>
      <c r="AC180" s="36"/>
    </row>
    <row r="181" s="3" customFormat="1" ht="31.5" customHeight="1" spans="1:29">
      <c r="A181" s="18">
        <v>173</v>
      </c>
      <c r="B181" s="18" t="s">
        <v>235</v>
      </c>
      <c r="C181" s="18" t="s">
        <v>180</v>
      </c>
      <c r="D181" s="18" t="s">
        <v>44</v>
      </c>
      <c r="E181" s="18"/>
      <c r="F181" s="19" t="s">
        <v>45</v>
      </c>
      <c r="G181" s="19" t="s">
        <v>46</v>
      </c>
      <c r="H181" s="20">
        <v>40787</v>
      </c>
      <c r="I181" s="20">
        <v>40817</v>
      </c>
      <c r="J181" s="34"/>
      <c r="K181" s="37">
        <f t="shared" si="8"/>
        <v>10</v>
      </c>
      <c r="L181" s="37">
        <f t="shared" si="9"/>
        <v>10</v>
      </c>
      <c r="M181" s="19" t="s">
        <v>47</v>
      </c>
      <c r="N181" s="38">
        <v>15</v>
      </c>
      <c r="O181" s="19" t="s">
        <v>48</v>
      </c>
      <c r="P181" s="19" t="s">
        <v>48</v>
      </c>
      <c r="Q181" s="19" t="s">
        <v>48</v>
      </c>
      <c r="R181" s="19"/>
      <c r="S181" s="19" t="s">
        <v>49</v>
      </c>
      <c r="T181" s="39">
        <f t="shared" si="10"/>
        <v>500</v>
      </c>
      <c r="U181" s="39">
        <f t="shared" si="11"/>
        <v>6000</v>
      </c>
      <c r="V181" s="36">
        <v>0</v>
      </c>
      <c r="W181" s="36" t="s">
        <v>109</v>
      </c>
      <c r="X181" s="18">
        <v>0</v>
      </c>
      <c r="Y181" s="18">
        <v>0</v>
      </c>
      <c r="Z181" s="18">
        <v>0</v>
      </c>
      <c r="AA181" s="18">
        <v>6000</v>
      </c>
      <c r="AB181" s="36"/>
      <c r="AC181" s="36"/>
    </row>
    <row r="182" s="3" customFormat="1" ht="31.5" customHeight="1" spans="1:29">
      <c r="A182" s="18">
        <v>174</v>
      </c>
      <c r="B182" s="18" t="s">
        <v>236</v>
      </c>
      <c r="C182" s="18" t="s">
        <v>180</v>
      </c>
      <c r="D182" s="18" t="s">
        <v>44</v>
      </c>
      <c r="E182" s="18"/>
      <c r="F182" s="19" t="s">
        <v>45</v>
      </c>
      <c r="G182" s="19" t="s">
        <v>45</v>
      </c>
      <c r="H182" s="20">
        <v>40787</v>
      </c>
      <c r="I182" s="20">
        <v>40817</v>
      </c>
      <c r="J182" s="34"/>
      <c r="K182" s="37">
        <f t="shared" si="8"/>
        <v>10</v>
      </c>
      <c r="L182" s="37">
        <f t="shared" si="9"/>
        <v>10</v>
      </c>
      <c r="M182" s="19" t="s">
        <v>47</v>
      </c>
      <c r="N182" s="38">
        <v>17</v>
      </c>
      <c r="O182" s="19" t="s">
        <v>48</v>
      </c>
      <c r="P182" s="19" t="s">
        <v>48</v>
      </c>
      <c r="Q182" s="19" t="s">
        <v>48</v>
      </c>
      <c r="R182" s="19" t="s">
        <v>53</v>
      </c>
      <c r="S182" s="19" t="s">
        <v>49</v>
      </c>
      <c r="T182" s="39">
        <f t="shared" si="10"/>
        <v>500</v>
      </c>
      <c r="U182" s="39">
        <f t="shared" si="11"/>
        <v>6000</v>
      </c>
      <c r="V182" s="36">
        <v>0</v>
      </c>
      <c r="W182" s="36">
        <v>100</v>
      </c>
      <c r="X182" s="18">
        <v>0</v>
      </c>
      <c r="Y182" s="18">
        <v>100</v>
      </c>
      <c r="Z182" s="18">
        <v>1200</v>
      </c>
      <c r="AA182" s="18">
        <v>7200</v>
      </c>
      <c r="AB182" s="36"/>
      <c r="AC182" s="36"/>
    </row>
    <row r="183" s="3" customFormat="1" ht="31.5" customHeight="1" spans="1:29">
      <c r="A183" s="18">
        <v>175</v>
      </c>
      <c r="B183" s="18" t="s">
        <v>237</v>
      </c>
      <c r="C183" s="18" t="s">
        <v>180</v>
      </c>
      <c r="D183" s="18" t="s">
        <v>44</v>
      </c>
      <c r="E183" s="18"/>
      <c r="F183" s="19" t="s">
        <v>45</v>
      </c>
      <c r="G183" s="19" t="s">
        <v>79</v>
      </c>
      <c r="H183" s="20">
        <v>40787</v>
      </c>
      <c r="I183" s="20">
        <v>40817</v>
      </c>
      <c r="J183" s="34"/>
      <c r="K183" s="37">
        <f t="shared" si="8"/>
        <v>10</v>
      </c>
      <c r="L183" s="37">
        <f t="shared" si="9"/>
        <v>10</v>
      </c>
      <c r="M183" s="19" t="s">
        <v>47</v>
      </c>
      <c r="N183" s="38">
        <v>15</v>
      </c>
      <c r="O183" s="19" t="s">
        <v>48</v>
      </c>
      <c r="P183" s="19" t="s">
        <v>48</v>
      </c>
      <c r="Q183" s="19" t="s">
        <v>48</v>
      </c>
      <c r="R183" s="19" t="s">
        <v>53</v>
      </c>
      <c r="S183" s="19" t="s">
        <v>49</v>
      </c>
      <c r="T183" s="39">
        <f t="shared" si="10"/>
        <v>500</v>
      </c>
      <c r="U183" s="39">
        <f t="shared" si="11"/>
        <v>6000</v>
      </c>
      <c r="V183" s="36">
        <v>0</v>
      </c>
      <c r="W183" s="36">
        <v>100</v>
      </c>
      <c r="X183" s="18">
        <v>0</v>
      </c>
      <c r="Y183" s="18">
        <v>100</v>
      </c>
      <c r="Z183" s="18">
        <v>1200</v>
      </c>
      <c r="AA183" s="18">
        <v>7200</v>
      </c>
      <c r="AB183" s="36"/>
      <c r="AC183" s="36"/>
    </row>
    <row r="184" s="3" customFormat="1" ht="31.5" customHeight="1" spans="1:29">
      <c r="A184" s="18">
        <v>176</v>
      </c>
      <c r="B184" s="18" t="s">
        <v>238</v>
      </c>
      <c r="C184" s="18" t="s">
        <v>180</v>
      </c>
      <c r="D184" s="18" t="s">
        <v>44</v>
      </c>
      <c r="E184" s="18"/>
      <c r="F184" s="19" t="s">
        <v>45</v>
      </c>
      <c r="G184" s="19" t="s">
        <v>45</v>
      </c>
      <c r="H184" s="20">
        <v>40422</v>
      </c>
      <c r="I184" s="20">
        <v>40513</v>
      </c>
      <c r="J184" s="34"/>
      <c r="K184" s="37">
        <f t="shared" si="8"/>
        <v>11</v>
      </c>
      <c r="L184" s="37">
        <f t="shared" si="9"/>
        <v>11</v>
      </c>
      <c r="M184" s="19" t="s">
        <v>47</v>
      </c>
      <c r="N184" s="38">
        <v>15</v>
      </c>
      <c r="O184" s="19" t="s">
        <v>48</v>
      </c>
      <c r="P184" s="19" t="s">
        <v>48</v>
      </c>
      <c r="Q184" s="19" t="s">
        <v>48</v>
      </c>
      <c r="R184" s="19" t="s">
        <v>53</v>
      </c>
      <c r="S184" s="19" t="s">
        <v>49</v>
      </c>
      <c r="T184" s="39">
        <f t="shared" si="10"/>
        <v>500</v>
      </c>
      <c r="U184" s="39">
        <f t="shared" si="11"/>
        <v>6000</v>
      </c>
      <c r="V184" s="36">
        <v>0</v>
      </c>
      <c r="W184" s="36">
        <v>100</v>
      </c>
      <c r="X184" s="18">
        <v>0</v>
      </c>
      <c r="Y184" s="18">
        <v>100</v>
      </c>
      <c r="Z184" s="18">
        <v>1200</v>
      </c>
      <c r="AA184" s="18">
        <v>7200</v>
      </c>
      <c r="AB184" s="36"/>
      <c r="AC184" s="36"/>
    </row>
    <row r="185" s="3" customFormat="1" ht="31.5" customHeight="1" spans="1:29">
      <c r="A185" s="18">
        <v>177</v>
      </c>
      <c r="B185" s="18" t="s">
        <v>239</v>
      </c>
      <c r="C185" s="18" t="s">
        <v>180</v>
      </c>
      <c r="D185" s="18" t="s">
        <v>44</v>
      </c>
      <c r="E185" s="18"/>
      <c r="F185" s="19" t="s">
        <v>45</v>
      </c>
      <c r="G185" s="19" t="s">
        <v>46</v>
      </c>
      <c r="H185" s="20">
        <v>40057</v>
      </c>
      <c r="I185" s="20">
        <v>40087</v>
      </c>
      <c r="J185" s="34"/>
      <c r="K185" s="37">
        <f t="shared" si="8"/>
        <v>12</v>
      </c>
      <c r="L185" s="37">
        <f t="shared" si="9"/>
        <v>12</v>
      </c>
      <c r="M185" s="19" t="s">
        <v>47</v>
      </c>
      <c r="N185" s="38">
        <v>15</v>
      </c>
      <c r="O185" s="19" t="s">
        <v>48</v>
      </c>
      <c r="P185" s="19" t="s">
        <v>48</v>
      </c>
      <c r="Q185" s="19" t="s">
        <v>48</v>
      </c>
      <c r="R185" s="19"/>
      <c r="S185" s="19" t="s">
        <v>49</v>
      </c>
      <c r="T185" s="39">
        <f t="shared" si="10"/>
        <v>500</v>
      </c>
      <c r="U185" s="39">
        <f t="shared" si="11"/>
        <v>6000</v>
      </c>
      <c r="V185" s="36">
        <v>0</v>
      </c>
      <c r="W185" s="36" t="s">
        <v>109</v>
      </c>
      <c r="X185" s="18">
        <v>0</v>
      </c>
      <c r="Y185" s="18">
        <v>0</v>
      </c>
      <c r="Z185" s="18">
        <v>0</v>
      </c>
      <c r="AA185" s="18">
        <v>6000</v>
      </c>
      <c r="AB185" s="36"/>
      <c r="AC185" s="36"/>
    </row>
    <row r="186" s="3" customFormat="1" ht="31.5" customHeight="1" spans="1:29">
      <c r="A186" s="18">
        <v>178</v>
      </c>
      <c r="B186" s="18" t="s">
        <v>240</v>
      </c>
      <c r="C186" s="18" t="s">
        <v>180</v>
      </c>
      <c r="D186" s="18" t="s">
        <v>44</v>
      </c>
      <c r="E186" s="18"/>
      <c r="F186" s="19" t="s">
        <v>45</v>
      </c>
      <c r="G186" s="19" t="s">
        <v>45</v>
      </c>
      <c r="H186" s="20">
        <v>39722</v>
      </c>
      <c r="I186" s="20">
        <v>39753</v>
      </c>
      <c r="J186" s="34"/>
      <c r="K186" s="37">
        <f t="shared" si="8"/>
        <v>13</v>
      </c>
      <c r="L186" s="37">
        <f t="shared" si="9"/>
        <v>13</v>
      </c>
      <c r="M186" s="19" t="s">
        <v>47</v>
      </c>
      <c r="N186" s="38">
        <v>17</v>
      </c>
      <c r="O186" s="19" t="s">
        <v>48</v>
      </c>
      <c r="P186" s="19" t="s">
        <v>48</v>
      </c>
      <c r="Q186" s="19" t="s">
        <v>48</v>
      </c>
      <c r="R186" s="19"/>
      <c r="S186" s="19" t="s">
        <v>49</v>
      </c>
      <c r="T186" s="39">
        <f t="shared" si="10"/>
        <v>500</v>
      </c>
      <c r="U186" s="39">
        <f t="shared" si="11"/>
        <v>6000</v>
      </c>
      <c r="V186" s="36">
        <v>0</v>
      </c>
      <c r="W186" s="36" t="s">
        <v>109</v>
      </c>
      <c r="X186" s="18">
        <v>0</v>
      </c>
      <c r="Y186" s="18">
        <v>0</v>
      </c>
      <c r="Z186" s="18">
        <v>0</v>
      </c>
      <c r="AA186" s="18">
        <v>6000</v>
      </c>
      <c r="AB186" s="36"/>
      <c r="AC186" s="36"/>
    </row>
    <row r="187" s="3" customFormat="1" ht="31.5" customHeight="1" spans="1:29">
      <c r="A187" s="18">
        <v>179</v>
      </c>
      <c r="B187" s="18" t="s">
        <v>241</v>
      </c>
      <c r="C187" s="18" t="s">
        <v>180</v>
      </c>
      <c r="D187" s="18" t="s">
        <v>44</v>
      </c>
      <c r="E187" s="18"/>
      <c r="F187" s="19" t="s">
        <v>45</v>
      </c>
      <c r="G187" s="19" t="s">
        <v>45</v>
      </c>
      <c r="H187" s="20">
        <v>39692</v>
      </c>
      <c r="I187" s="20">
        <v>39753</v>
      </c>
      <c r="J187" s="34"/>
      <c r="K187" s="37">
        <f t="shared" si="8"/>
        <v>13</v>
      </c>
      <c r="L187" s="37">
        <f t="shared" si="9"/>
        <v>13</v>
      </c>
      <c r="M187" s="19" t="s">
        <v>47</v>
      </c>
      <c r="N187" s="38">
        <v>15</v>
      </c>
      <c r="O187" s="19" t="s">
        <v>48</v>
      </c>
      <c r="P187" s="19" t="s">
        <v>48</v>
      </c>
      <c r="Q187" s="19" t="s">
        <v>48</v>
      </c>
      <c r="R187" s="19" t="s">
        <v>53</v>
      </c>
      <c r="S187" s="19" t="s">
        <v>49</v>
      </c>
      <c r="T187" s="39">
        <f t="shared" si="10"/>
        <v>500</v>
      </c>
      <c r="U187" s="39">
        <f t="shared" si="11"/>
        <v>6000</v>
      </c>
      <c r="V187" s="36">
        <v>0</v>
      </c>
      <c r="W187" s="36">
        <v>100</v>
      </c>
      <c r="X187" s="18">
        <v>0</v>
      </c>
      <c r="Y187" s="18">
        <v>100</v>
      </c>
      <c r="Z187" s="18">
        <v>1200</v>
      </c>
      <c r="AA187" s="18">
        <v>7200</v>
      </c>
      <c r="AB187" s="36"/>
      <c r="AC187" s="36"/>
    </row>
    <row r="188" s="3" customFormat="1" ht="31.5" customHeight="1" spans="1:29">
      <c r="A188" s="18">
        <v>180</v>
      </c>
      <c r="B188" s="18" t="s">
        <v>242</v>
      </c>
      <c r="C188" s="18" t="s">
        <v>180</v>
      </c>
      <c r="D188" s="18" t="s">
        <v>44</v>
      </c>
      <c r="E188" s="18"/>
      <c r="F188" s="19" t="s">
        <v>45</v>
      </c>
      <c r="G188" s="19" t="s">
        <v>45</v>
      </c>
      <c r="H188" s="20">
        <v>39692</v>
      </c>
      <c r="I188" s="20">
        <v>39753</v>
      </c>
      <c r="J188" s="34"/>
      <c r="K188" s="37">
        <f t="shared" si="8"/>
        <v>13</v>
      </c>
      <c r="L188" s="37">
        <f t="shared" si="9"/>
        <v>13</v>
      </c>
      <c r="M188" s="19" t="s">
        <v>47</v>
      </c>
      <c r="N188" s="38">
        <v>17</v>
      </c>
      <c r="O188" s="19" t="s">
        <v>48</v>
      </c>
      <c r="P188" s="19" t="s">
        <v>48</v>
      </c>
      <c r="Q188" s="19" t="s">
        <v>48</v>
      </c>
      <c r="R188" s="19"/>
      <c r="S188" s="19" t="s">
        <v>49</v>
      </c>
      <c r="T188" s="39">
        <f t="shared" si="10"/>
        <v>500</v>
      </c>
      <c r="U188" s="39">
        <f t="shared" si="11"/>
        <v>6000</v>
      </c>
      <c r="V188" s="36">
        <v>0</v>
      </c>
      <c r="W188" s="36" t="s">
        <v>109</v>
      </c>
      <c r="X188" s="18">
        <v>0</v>
      </c>
      <c r="Y188" s="18">
        <v>0</v>
      </c>
      <c r="Z188" s="18">
        <v>0</v>
      </c>
      <c r="AA188" s="18">
        <v>6000</v>
      </c>
      <c r="AB188" s="36"/>
      <c r="AC188" s="36"/>
    </row>
    <row r="189" s="3" customFormat="1" ht="31.5" customHeight="1" spans="1:29">
      <c r="A189" s="18">
        <v>181</v>
      </c>
      <c r="B189" s="18" t="s">
        <v>243</v>
      </c>
      <c r="C189" s="18" t="s">
        <v>180</v>
      </c>
      <c r="D189" s="18" t="s">
        <v>44</v>
      </c>
      <c r="E189" s="18"/>
      <c r="F189" s="19" t="s">
        <v>45</v>
      </c>
      <c r="G189" s="19" t="s">
        <v>45</v>
      </c>
      <c r="H189" s="20">
        <v>38596</v>
      </c>
      <c r="I189" s="20">
        <v>39753</v>
      </c>
      <c r="J189" s="34"/>
      <c r="K189" s="37">
        <f t="shared" si="8"/>
        <v>13</v>
      </c>
      <c r="L189" s="37">
        <f t="shared" si="9"/>
        <v>13</v>
      </c>
      <c r="M189" s="19" t="s">
        <v>47</v>
      </c>
      <c r="N189" s="38">
        <v>19</v>
      </c>
      <c r="O189" s="19" t="s">
        <v>48</v>
      </c>
      <c r="P189" s="19" t="s">
        <v>48</v>
      </c>
      <c r="Q189" s="19" t="s">
        <v>48</v>
      </c>
      <c r="R189" s="19" t="s">
        <v>53</v>
      </c>
      <c r="S189" s="19" t="s">
        <v>49</v>
      </c>
      <c r="T189" s="39">
        <f t="shared" si="10"/>
        <v>500</v>
      </c>
      <c r="U189" s="39">
        <f t="shared" si="11"/>
        <v>6000</v>
      </c>
      <c r="V189" s="36">
        <v>0</v>
      </c>
      <c r="W189" s="36">
        <v>100</v>
      </c>
      <c r="X189" s="18">
        <v>0</v>
      </c>
      <c r="Y189" s="18">
        <v>100</v>
      </c>
      <c r="Z189" s="18">
        <v>1200</v>
      </c>
      <c r="AA189" s="18">
        <v>7200</v>
      </c>
      <c r="AB189" s="36"/>
      <c r="AC189" s="36"/>
    </row>
    <row r="190" s="3" customFormat="1" ht="31.5" customHeight="1" spans="1:29">
      <c r="A190" s="18">
        <v>182</v>
      </c>
      <c r="B190" s="18" t="s">
        <v>244</v>
      </c>
      <c r="C190" s="18" t="s">
        <v>180</v>
      </c>
      <c r="D190" s="18" t="s">
        <v>44</v>
      </c>
      <c r="E190" s="18"/>
      <c r="F190" s="19" t="s">
        <v>45</v>
      </c>
      <c r="G190" s="19" t="s">
        <v>46</v>
      </c>
      <c r="H190" s="20">
        <v>38596</v>
      </c>
      <c r="I190" s="20">
        <v>39173</v>
      </c>
      <c r="J190" s="34"/>
      <c r="K190" s="37">
        <f t="shared" ref="K190:K218" si="12">IF(I190="",0,IF(I190&gt;=H190,INT(YEARFRAC(DATE(2022,7,11),I190,1)),INT(YEARFRAC(DATE(2022,7,11),H190,1))))-IF(AB190="",0,AB190)</f>
        <v>15</v>
      </c>
      <c r="L190" s="37">
        <f t="shared" ref="L190:L253" si="13">J190+K190</f>
        <v>15</v>
      </c>
      <c r="M190" s="19" t="s">
        <v>47</v>
      </c>
      <c r="N190" s="38">
        <v>17</v>
      </c>
      <c r="O190" s="19" t="s">
        <v>48</v>
      </c>
      <c r="P190" s="19" t="s">
        <v>48</v>
      </c>
      <c r="Q190" s="19" t="s">
        <v>48</v>
      </c>
      <c r="R190" s="19" t="s">
        <v>53</v>
      </c>
      <c r="S190" s="19" t="s">
        <v>49</v>
      </c>
      <c r="T190" s="39">
        <f t="shared" ref="T190:T216" si="14">IF(L190&gt;=8,500,IF(L190&gt;=5,400,IF(L190&gt;=3,200,IF(L190&gt;=1,100,0))))</f>
        <v>500</v>
      </c>
      <c r="U190" s="39">
        <f t="shared" ref="U190:U216" si="15">T190*12</f>
        <v>6000</v>
      </c>
      <c r="V190" s="36">
        <v>0</v>
      </c>
      <c r="W190" s="36">
        <v>100</v>
      </c>
      <c r="X190" s="18">
        <v>0</v>
      </c>
      <c r="Y190" s="18">
        <v>100</v>
      </c>
      <c r="Z190" s="18">
        <v>1200</v>
      </c>
      <c r="AA190" s="18">
        <v>7200</v>
      </c>
      <c r="AB190" s="36"/>
      <c r="AC190" s="36"/>
    </row>
    <row r="191" s="3" customFormat="1" ht="31.5" customHeight="1" spans="1:29">
      <c r="A191" s="18">
        <v>183</v>
      </c>
      <c r="B191" s="18" t="s">
        <v>245</v>
      </c>
      <c r="C191" s="18" t="s">
        <v>180</v>
      </c>
      <c r="D191" s="18" t="s">
        <v>44</v>
      </c>
      <c r="E191" s="18" t="s">
        <v>143</v>
      </c>
      <c r="F191" s="19" t="s">
        <v>45</v>
      </c>
      <c r="G191" s="19" t="s">
        <v>46</v>
      </c>
      <c r="H191" s="20">
        <v>38200</v>
      </c>
      <c r="I191" s="20">
        <v>39173</v>
      </c>
      <c r="J191" s="34"/>
      <c r="K191" s="37">
        <f t="shared" si="12"/>
        <v>15</v>
      </c>
      <c r="L191" s="37">
        <f t="shared" si="13"/>
        <v>15</v>
      </c>
      <c r="M191" s="19" t="s">
        <v>47</v>
      </c>
      <c r="N191" s="38">
        <v>6</v>
      </c>
      <c r="O191" s="19" t="s">
        <v>48</v>
      </c>
      <c r="P191" s="19" t="s">
        <v>48</v>
      </c>
      <c r="Q191" s="19" t="s">
        <v>48</v>
      </c>
      <c r="R191" s="19" t="s">
        <v>53</v>
      </c>
      <c r="S191" s="19" t="s">
        <v>49</v>
      </c>
      <c r="T191" s="39">
        <f t="shared" si="14"/>
        <v>500</v>
      </c>
      <c r="U191" s="39">
        <f t="shared" si="15"/>
        <v>6000</v>
      </c>
      <c r="V191" s="36">
        <v>0</v>
      </c>
      <c r="W191" s="36">
        <v>100</v>
      </c>
      <c r="X191" s="18">
        <v>0</v>
      </c>
      <c r="Y191" s="18">
        <v>100</v>
      </c>
      <c r="Z191" s="18">
        <v>1200</v>
      </c>
      <c r="AA191" s="18">
        <v>7200</v>
      </c>
      <c r="AB191" s="36"/>
      <c r="AC191" s="36"/>
    </row>
    <row r="192" s="3" customFormat="1" ht="31.5" customHeight="1" spans="1:29">
      <c r="A192" s="18">
        <v>184</v>
      </c>
      <c r="B192" s="18" t="s">
        <v>246</v>
      </c>
      <c r="C192" s="18" t="s">
        <v>180</v>
      </c>
      <c r="D192" s="18" t="s">
        <v>44</v>
      </c>
      <c r="E192" s="18" t="s">
        <v>106</v>
      </c>
      <c r="F192" s="19" t="s">
        <v>45</v>
      </c>
      <c r="G192" s="19" t="s">
        <v>45</v>
      </c>
      <c r="H192" s="20">
        <v>38749</v>
      </c>
      <c r="I192" s="20">
        <v>38899</v>
      </c>
      <c r="J192" s="34"/>
      <c r="K192" s="37">
        <f t="shared" si="12"/>
        <v>16</v>
      </c>
      <c r="L192" s="37">
        <f t="shared" si="13"/>
        <v>16</v>
      </c>
      <c r="M192" s="19" t="s">
        <v>47</v>
      </c>
      <c r="N192" s="38">
        <v>6</v>
      </c>
      <c r="O192" s="19" t="s">
        <v>48</v>
      </c>
      <c r="P192" s="19" t="s">
        <v>48</v>
      </c>
      <c r="Q192" s="19" t="s">
        <v>48</v>
      </c>
      <c r="R192" s="19"/>
      <c r="S192" s="19" t="s">
        <v>49</v>
      </c>
      <c r="T192" s="39">
        <f t="shared" si="14"/>
        <v>500</v>
      </c>
      <c r="U192" s="39">
        <f t="shared" si="15"/>
        <v>6000</v>
      </c>
      <c r="V192" s="36">
        <v>0</v>
      </c>
      <c r="W192" s="36" t="s">
        <v>109</v>
      </c>
      <c r="X192" s="18">
        <v>0</v>
      </c>
      <c r="Y192" s="18">
        <v>0</v>
      </c>
      <c r="Z192" s="18">
        <v>0</v>
      </c>
      <c r="AA192" s="18">
        <v>6000</v>
      </c>
      <c r="AB192" s="36"/>
      <c r="AC192" s="36"/>
    </row>
    <row r="193" s="3" customFormat="1" ht="31.5" customHeight="1" spans="1:29">
      <c r="A193" s="18">
        <v>185</v>
      </c>
      <c r="B193" s="18" t="s">
        <v>247</v>
      </c>
      <c r="C193" s="18" t="s">
        <v>180</v>
      </c>
      <c r="D193" s="18" t="s">
        <v>44</v>
      </c>
      <c r="E193" s="18"/>
      <c r="F193" s="19" t="s">
        <v>45</v>
      </c>
      <c r="G193" s="19" t="s">
        <v>45</v>
      </c>
      <c r="H193" s="20">
        <v>36220</v>
      </c>
      <c r="I193" s="20">
        <v>38899</v>
      </c>
      <c r="J193" s="34"/>
      <c r="K193" s="37">
        <f t="shared" si="12"/>
        <v>16</v>
      </c>
      <c r="L193" s="37">
        <f t="shared" si="13"/>
        <v>16</v>
      </c>
      <c r="M193" s="19" t="s">
        <v>47</v>
      </c>
      <c r="N193" s="38">
        <v>17</v>
      </c>
      <c r="O193" s="19" t="s">
        <v>48</v>
      </c>
      <c r="P193" s="19" t="s">
        <v>48</v>
      </c>
      <c r="Q193" s="19" t="s">
        <v>48</v>
      </c>
      <c r="R193" s="19" t="s">
        <v>53</v>
      </c>
      <c r="S193" s="19" t="s">
        <v>49</v>
      </c>
      <c r="T193" s="39">
        <f t="shared" si="14"/>
        <v>500</v>
      </c>
      <c r="U193" s="39">
        <f t="shared" si="15"/>
        <v>6000</v>
      </c>
      <c r="V193" s="36">
        <v>0</v>
      </c>
      <c r="W193" s="36">
        <v>100</v>
      </c>
      <c r="X193" s="18">
        <v>0</v>
      </c>
      <c r="Y193" s="18">
        <v>100</v>
      </c>
      <c r="Z193" s="18">
        <v>1200</v>
      </c>
      <c r="AA193" s="18">
        <v>7200</v>
      </c>
      <c r="AB193" s="36"/>
      <c r="AC193" s="36"/>
    </row>
    <row r="194" s="3" customFormat="1" ht="31.5" customHeight="1" spans="1:29">
      <c r="A194" s="18">
        <v>186</v>
      </c>
      <c r="B194" s="18" t="s">
        <v>248</v>
      </c>
      <c r="C194" s="18" t="s">
        <v>180</v>
      </c>
      <c r="D194" s="18" t="s">
        <v>44</v>
      </c>
      <c r="E194" s="18"/>
      <c r="F194" s="19" t="s">
        <v>45</v>
      </c>
      <c r="G194" s="19" t="s">
        <v>45</v>
      </c>
      <c r="H194" s="20">
        <v>36039</v>
      </c>
      <c r="I194" s="20">
        <v>38899</v>
      </c>
      <c r="J194" s="34"/>
      <c r="K194" s="37">
        <f t="shared" si="12"/>
        <v>16</v>
      </c>
      <c r="L194" s="37">
        <f t="shared" si="13"/>
        <v>16</v>
      </c>
      <c r="M194" s="19" t="s">
        <v>47</v>
      </c>
      <c r="N194" s="38">
        <v>16</v>
      </c>
      <c r="O194" s="19" t="s">
        <v>48</v>
      </c>
      <c r="P194" s="19" t="s">
        <v>48</v>
      </c>
      <c r="Q194" s="19" t="s">
        <v>48</v>
      </c>
      <c r="R194" s="19" t="s">
        <v>53</v>
      </c>
      <c r="S194" s="19" t="s">
        <v>49</v>
      </c>
      <c r="T194" s="39">
        <f t="shared" si="14"/>
        <v>500</v>
      </c>
      <c r="U194" s="39">
        <f t="shared" si="15"/>
        <v>6000</v>
      </c>
      <c r="V194" s="36">
        <v>0</v>
      </c>
      <c r="W194" s="36">
        <v>100</v>
      </c>
      <c r="X194" s="18">
        <v>0</v>
      </c>
      <c r="Y194" s="18">
        <v>100</v>
      </c>
      <c r="Z194" s="18">
        <v>1200</v>
      </c>
      <c r="AA194" s="18">
        <v>7200</v>
      </c>
      <c r="AB194" s="36"/>
      <c r="AC194" s="36"/>
    </row>
    <row r="195" s="3" customFormat="1" ht="31.5" customHeight="1" spans="1:29">
      <c r="A195" s="18">
        <v>187</v>
      </c>
      <c r="B195" s="18" t="s">
        <v>195</v>
      </c>
      <c r="C195" s="18" t="s">
        <v>249</v>
      </c>
      <c r="D195" s="18" t="s">
        <v>44</v>
      </c>
      <c r="E195" s="18"/>
      <c r="F195" s="19" t="s">
        <v>45</v>
      </c>
      <c r="G195" s="19" t="s">
        <v>45</v>
      </c>
      <c r="H195" s="20">
        <v>44256</v>
      </c>
      <c r="I195" s="20">
        <v>44256</v>
      </c>
      <c r="J195" s="34"/>
      <c r="K195" s="37">
        <f t="shared" si="12"/>
        <v>1</v>
      </c>
      <c r="L195" s="37">
        <f t="shared" si="13"/>
        <v>1</v>
      </c>
      <c r="M195" s="19" t="s">
        <v>47</v>
      </c>
      <c r="N195" s="38">
        <v>17</v>
      </c>
      <c r="O195" s="19" t="s">
        <v>48</v>
      </c>
      <c r="P195" s="19" t="s">
        <v>49</v>
      </c>
      <c r="Q195" s="19" t="s">
        <v>48</v>
      </c>
      <c r="R195" s="19"/>
      <c r="S195" s="19" t="s">
        <v>49</v>
      </c>
      <c r="T195" s="39">
        <f t="shared" si="14"/>
        <v>100</v>
      </c>
      <c r="U195" s="39">
        <f t="shared" si="15"/>
        <v>1200</v>
      </c>
      <c r="V195" s="36">
        <f t="shared" ref="V195:V199" si="16">IF(S195="是",T195/2,0)</f>
        <v>0</v>
      </c>
      <c r="W195" s="36" t="str">
        <f>IF(R195="","",VLOOKUP(R195,'D:\从教津贴\08 从教津贴\2021-2022从教津贴资料汇总\[2022年从教津贴电子表格（20220901）.xlsx]不可删除和修改'!#REF!,2,0))</f>
        <v/>
      </c>
      <c r="X195" s="18">
        <f t="shared" ref="X195:X199" si="17">IF(M195="研究生及以上",200,0)</f>
        <v>0</v>
      </c>
      <c r="Y195" s="18">
        <f t="shared" ref="Y195:Y199" si="18">SUM(V195:X195)</f>
        <v>0</v>
      </c>
      <c r="Z195" s="18">
        <f t="shared" ref="Z195:Z199" si="19">Y195*12</f>
        <v>0</v>
      </c>
      <c r="AA195" s="18">
        <f t="shared" ref="AA195:AA199" si="20">U195+Z195</f>
        <v>1200</v>
      </c>
      <c r="AB195" s="36"/>
      <c r="AC195" s="36"/>
    </row>
    <row r="196" s="3" customFormat="1" ht="31.5" customHeight="1" spans="1:29">
      <c r="A196" s="18">
        <v>188</v>
      </c>
      <c r="B196" s="18" t="s">
        <v>250</v>
      </c>
      <c r="C196" s="18" t="s">
        <v>249</v>
      </c>
      <c r="D196" s="18" t="s">
        <v>44</v>
      </c>
      <c r="E196" s="18"/>
      <c r="F196" s="19" t="s">
        <v>45</v>
      </c>
      <c r="G196" s="19" t="s">
        <v>46</v>
      </c>
      <c r="H196" s="20">
        <v>43525</v>
      </c>
      <c r="I196" s="20">
        <v>43525</v>
      </c>
      <c r="J196" s="34">
        <v>1.5</v>
      </c>
      <c r="K196" s="37">
        <f t="shared" si="12"/>
        <v>3</v>
      </c>
      <c r="L196" s="37">
        <f t="shared" si="13"/>
        <v>4.5</v>
      </c>
      <c r="M196" s="19" t="s">
        <v>47</v>
      </c>
      <c r="N196" s="38">
        <v>16</v>
      </c>
      <c r="O196" s="19" t="s">
        <v>48</v>
      </c>
      <c r="P196" s="19" t="s">
        <v>49</v>
      </c>
      <c r="Q196" s="19" t="s">
        <v>48</v>
      </c>
      <c r="R196" s="19"/>
      <c r="S196" s="19" t="s">
        <v>49</v>
      </c>
      <c r="T196" s="39">
        <f t="shared" si="14"/>
        <v>200</v>
      </c>
      <c r="U196" s="39">
        <f t="shared" si="15"/>
        <v>2400</v>
      </c>
      <c r="V196" s="36">
        <f t="shared" si="16"/>
        <v>0</v>
      </c>
      <c r="W196" s="36" t="str">
        <f>IF(R196="","",VLOOKUP(R196,'D:\从教津贴\08 从教津贴\2021-2022从教津贴资料汇总\[2022年从教津贴电子表格（20220901）.xlsx]不可删除和修改'!#REF!,2,0))</f>
        <v/>
      </c>
      <c r="X196" s="18">
        <f t="shared" si="17"/>
        <v>0</v>
      </c>
      <c r="Y196" s="18">
        <f t="shared" si="18"/>
        <v>0</v>
      </c>
      <c r="Z196" s="18">
        <f t="shared" si="19"/>
        <v>0</v>
      </c>
      <c r="AA196" s="18">
        <f t="shared" si="20"/>
        <v>2400</v>
      </c>
      <c r="AB196" s="36"/>
      <c r="AC196" s="36"/>
    </row>
    <row r="197" s="3" customFormat="1" ht="31.5" customHeight="1" spans="1:29">
      <c r="A197" s="18">
        <v>189</v>
      </c>
      <c r="B197" s="18" t="s">
        <v>251</v>
      </c>
      <c r="C197" s="18" t="s">
        <v>249</v>
      </c>
      <c r="D197" s="18" t="s">
        <v>44</v>
      </c>
      <c r="E197" s="18"/>
      <c r="F197" s="19" t="s">
        <v>45</v>
      </c>
      <c r="G197" s="19" t="s">
        <v>45</v>
      </c>
      <c r="H197" s="20">
        <v>43678</v>
      </c>
      <c r="I197" s="20">
        <v>43709</v>
      </c>
      <c r="J197" s="34">
        <v>2</v>
      </c>
      <c r="K197" s="37">
        <f t="shared" si="12"/>
        <v>2</v>
      </c>
      <c r="L197" s="37">
        <f t="shared" si="13"/>
        <v>4</v>
      </c>
      <c r="M197" s="19" t="s">
        <v>47</v>
      </c>
      <c r="N197" s="38">
        <v>17</v>
      </c>
      <c r="O197" s="19" t="s">
        <v>48</v>
      </c>
      <c r="P197" s="19" t="s">
        <v>49</v>
      </c>
      <c r="Q197" s="19" t="s">
        <v>48</v>
      </c>
      <c r="R197" s="19"/>
      <c r="S197" s="19" t="s">
        <v>49</v>
      </c>
      <c r="T197" s="39">
        <f t="shared" si="14"/>
        <v>200</v>
      </c>
      <c r="U197" s="39">
        <f t="shared" si="15"/>
        <v>2400</v>
      </c>
      <c r="V197" s="36">
        <f t="shared" si="16"/>
        <v>0</v>
      </c>
      <c r="W197" s="36" t="str">
        <f>IF(R197="","",VLOOKUP(R197,'D:\从教津贴\08 从教津贴\2021-2022从教津贴资料汇总\[2022年从教津贴电子表格（20220901）.xlsx]不可删除和修改'!#REF!,2,0))</f>
        <v/>
      </c>
      <c r="X197" s="18">
        <f t="shared" si="17"/>
        <v>0</v>
      </c>
      <c r="Y197" s="18">
        <f t="shared" si="18"/>
        <v>0</v>
      </c>
      <c r="Z197" s="18">
        <f t="shared" si="19"/>
        <v>0</v>
      </c>
      <c r="AA197" s="18">
        <f t="shared" si="20"/>
        <v>2400</v>
      </c>
      <c r="AB197" s="36"/>
      <c r="AC197" s="36"/>
    </row>
    <row r="198" s="3" customFormat="1" ht="31.5" customHeight="1" spans="1:29">
      <c r="A198" s="18">
        <v>190</v>
      </c>
      <c r="B198" s="18" t="s">
        <v>252</v>
      </c>
      <c r="C198" s="18" t="s">
        <v>249</v>
      </c>
      <c r="D198" s="18" t="s">
        <v>44</v>
      </c>
      <c r="E198" s="18"/>
      <c r="F198" s="19" t="s">
        <v>45</v>
      </c>
      <c r="G198" s="19" t="s">
        <v>46</v>
      </c>
      <c r="H198" s="20">
        <v>41122</v>
      </c>
      <c r="I198" s="20">
        <v>42339</v>
      </c>
      <c r="J198" s="34"/>
      <c r="K198" s="37">
        <f t="shared" si="12"/>
        <v>6</v>
      </c>
      <c r="L198" s="37">
        <f t="shared" si="13"/>
        <v>6</v>
      </c>
      <c r="M198" s="19" t="s">
        <v>47</v>
      </c>
      <c r="N198" s="38">
        <v>17</v>
      </c>
      <c r="O198" s="19" t="s">
        <v>48</v>
      </c>
      <c r="P198" s="19" t="s">
        <v>49</v>
      </c>
      <c r="Q198" s="19" t="s">
        <v>48</v>
      </c>
      <c r="R198" s="19"/>
      <c r="S198" s="19" t="s">
        <v>49</v>
      </c>
      <c r="T198" s="39">
        <f t="shared" si="14"/>
        <v>400</v>
      </c>
      <c r="U198" s="39">
        <f t="shared" si="15"/>
        <v>4800</v>
      </c>
      <c r="V198" s="36">
        <f t="shared" si="16"/>
        <v>0</v>
      </c>
      <c r="W198" s="36" t="str">
        <f>IF(R198="","",VLOOKUP(R198,'D:\从教津贴\08 从教津贴\2021-2022从教津贴资料汇总\[2022年从教津贴电子表格（20220901）.xlsx]不可删除和修改'!#REF!,2,0))</f>
        <v/>
      </c>
      <c r="X198" s="18">
        <f t="shared" si="17"/>
        <v>0</v>
      </c>
      <c r="Y198" s="18">
        <f t="shared" si="18"/>
        <v>0</v>
      </c>
      <c r="Z198" s="18">
        <f t="shared" si="19"/>
        <v>0</v>
      </c>
      <c r="AA198" s="18">
        <f t="shared" si="20"/>
        <v>4800</v>
      </c>
      <c r="AB198" s="36"/>
      <c r="AC198" s="36"/>
    </row>
    <row r="199" s="3" customFormat="1" ht="31.5" customHeight="1" spans="1:29">
      <c r="A199" s="18">
        <v>191</v>
      </c>
      <c r="B199" s="18" t="s">
        <v>253</v>
      </c>
      <c r="C199" s="18" t="s">
        <v>249</v>
      </c>
      <c r="D199" s="18" t="s">
        <v>52</v>
      </c>
      <c r="E199" s="18"/>
      <c r="F199" s="19" t="s">
        <v>45</v>
      </c>
      <c r="G199" s="19" t="s">
        <v>46</v>
      </c>
      <c r="H199" s="20">
        <v>41487</v>
      </c>
      <c r="I199" s="20">
        <v>42339</v>
      </c>
      <c r="J199" s="34"/>
      <c r="K199" s="37">
        <f t="shared" si="12"/>
        <v>6</v>
      </c>
      <c r="L199" s="37">
        <f t="shared" si="13"/>
        <v>6</v>
      </c>
      <c r="M199" s="19" t="s">
        <v>47</v>
      </c>
      <c r="N199" s="38">
        <v>17</v>
      </c>
      <c r="O199" s="19" t="s">
        <v>48</v>
      </c>
      <c r="P199" s="19" t="s">
        <v>49</v>
      </c>
      <c r="Q199" s="19" t="s">
        <v>48</v>
      </c>
      <c r="R199" s="19"/>
      <c r="S199" s="19" t="s">
        <v>49</v>
      </c>
      <c r="T199" s="39">
        <f t="shared" si="14"/>
        <v>400</v>
      </c>
      <c r="U199" s="39">
        <f t="shared" si="15"/>
        <v>4800</v>
      </c>
      <c r="V199" s="36">
        <f t="shared" si="16"/>
        <v>0</v>
      </c>
      <c r="W199" s="36" t="str">
        <f>IF(R199="","",VLOOKUP(R199,'D:\从教津贴\08 从教津贴\2021-2022从教津贴资料汇总\[2022年从教津贴电子表格（20220901）.xlsx]不可删除和修改'!#REF!,2,0))</f>
        <v/>
      </c>
      <c r="X199" s="18">
        <f t="shared" si="17"/>
        <v>0</v>
      </c>
      <c r="Y199" s="18">
        <f t="shared" si="18"/>
        <v>0</v>
      </c>
      <c r="Z199" s="18">
        <f t="shared" si="19"/>
        <v>0</v>
      </c>
      <c r="AA199" s="18">
        <f t="shared" si="20"/>
        <v>4800</v>
      </c>
      <c r="AB199" s="36"/>
      <c r="AC199" s="36"/>
    </row>
    <row r="200" s="3" customFormat="1" ht="31.5" customHeight="1" spans="1:29">
      <c r="A200" s="18">
        <v>192</v>
      </c>
      <c r="B200" s="18" t="s">
        <v>254</v>
      </c>
      <c r="C200" s="18" t="s">
        <v>255</v>
      </c>
      <c r="D200" s="18" t="s">
        <v>52</v>
      </c>
      <c r="E200" s="18"/>
      <c r="F200" s="19" t="s">
        <v>45</v>
      </c>
      <c r="G200" s="19" t="s">
        <v>46</v>
      </c>
      <c r="H200" s="20">
        <v>44197</v>
      </c>
      <c r="I200" s="20">
        <v>44197</v>
      </c>
      <c r="J200" s="34">
        <v>0</v>
      </c>
      <c r="K200" s="37">
        <f t="shared" si="12"/>
        <v>1</v>
      </c>
      <c r="L200" s="37">
        <f t="shared" si="13"/>
        <v>1</v>
      </c>
      <c r="M200" s="19" t="s">
        <v>47</v>
      </c>
      <c r="N200" s="38">
        <v>10</v>
      </c>
      <c r="O200" s="19" t="s">
        <v>48</v>
      </c>
      <c r="P200" s="19" t="s">
        <v>48</v>
      </c>
      <c r="Q200" s="19" t="s">
        <v>48</v>
      </c>
      <c r="R200" s="19"/>
      <c r="S200" s="19" t="s">
        <v>49</v>
      </c>
      <c r="T200" s="39">
        <f t="shared" si="14"/>
        <v>100</v>
      </c>
      <c r="U200" s="39">
        <f t="shared" si="15"/>
        <v>1200</v>
      </c>
      <c r="V200" s="36">
        <v>0</v>
      </c>
      <c r="W200" s="36" t="s">
        <v>109</v>
      </c>
      <c r="X200" s="18">
        <v>0</v>
      </c>
      <c r="Y200" s="18">
        <v>0</v>
      </c>
      <c r="Z200" s="18">
        <v>0</v>
      </c>
      <c r="AA200" s="18">
        <v>1200</v>
      </c>
      <c r="AB200" s="36"/>
      <c r="AC200" s="36"/>
    </row>
    <row r="201" s="3" customFormat="1" ht="31.5" customHeight="1" spans="1:29">
      <c r="A201" s="18">
        <v>193</v>
      </c>
      <c r="B201" s="18" t="s">
        <v>256</v>
      </c>
      <c r="C201" s="18" t="s">
        <v>255</v>
      </c>
      <c r="D201" s="18" t="s">
        <v>44</v>
      </c>
      <c r="E201" s="18"/>
      <c r="F201" s="19" t="s">
        <v>45</v>
      </c>
      <c r="G201" s="19" t="s">
        <v>45</v>
      </c>
      <c r="H201" s="20">
        <v>43466</v>
      </c>
      <c r="I201" s="20">
        <v>43466</v>
      </c>
      <c r="J201" s="34">
        <v>0</v>
      </c>
      <c r="K201" s="37">
        <f t="shared" si="12"/>
        <v>3</v>
      </c>
      <c r="L201" s="37">
        <f t="shared" si="13"/>
        <v>3</v>
      </c>
      <c r="M201" s="19" t="s">
        <v>47</v>
      </c>
      <c r="N201" s="38">
        <v>19</v>
      </c>
      <c r="O201" s="19" t="s">
        <v>48</v>
      </c>
      <c r="P201" s="19" t="s">
        <v>48</v>
      </c>
      <c r="Q201" s="19" t="s">
        <v>48</v>
      </c>
      <c r="R201" s="19"/>
      <c r="S201" s="19" t="s">
        <v>49</v>
      </c>
      <c r="T201" s="39">
        <f t="shared" si="14"/>
        <v>200</v>
      </c>
      <c r="U201" s="39">
        <f t="shared" si="15"/>
        <v>2400</v>
      </c>
      <c r="V201" s="36">
        <v>0</v>
      </c>
      <c r="W201" s="36" t="s">
        <v>109</v>
      </c>
      <c r="X201" s="18">
        <v>0</v>
      </c>
      <c r="Y201" s="18">
        <v>0</v>
      </c>
      <c r="Z201" s="18">
        <v>0</v>
      </c>
      <c r="AA201" s="18">
        <v>2400</v>
      </c>
      <c r="AB201" s="36"/>
      <c r="AC201" s="36"/>
    </row>
    <row r="202" s="3" customFormat="1" ht="31.5" customHeight="1" spans="1:29">
      <c r="A202" s="18">
        <v>194</v>
      </c>
      <c r="B202" s="18" t="s">
        <v>257</v>
      </c>
      <c r="C202" s="18" t="s">
        <v>255</v>
      </c>
      <c r="D202" s="18" t="s">
        <v>44</v>
      </c>
      <c r="E202" s="18"/>
      <c r="F202" s="19" t="s">
        <v>45</v>
      </c>
      <c r="G202" s="19" t="s">
        <v>45</v>
      </c>
      <c r="H202" s="20">
        <v>41883</v>
      </c>
      <c r="I202" s="20">
        <v>41913</v>
      </c>
      <c r="J202" s="34">
        <v>0</v>
      </c>
      <c r="K202" s="37">
        <f t="shared" si="12"/>
        <v>7</v>
      </c>
      <c r="L202" s="37">
        <f t="shared" si="13"/>
        <v>7</v>
      </c>
      <c r="M202" s="19" t="s">
        <v>47</v>
      </c>
      <c r="N202" s="38">
        <v>19</v>
      </c>
      <c r="O202" s="19" t="s">
        <v>48</v>
      </c>
      <c r="P202" s="19" t="s">
        <v>48</v>
      </c>
      <c r="Q202" s="19" t="s">
        <v>48</v>
      </c>
      <c r="R202" s="19"/>
      <c r="S202" s="19" t="s">
        <v>49</v>
      </c>
      <c r="T202" s="39">
        <f t="shared" si="14"/>
        <v>400</v>
      </c>
      <c r="U202" s="39">
        <f t="shared" si="15"/>
        <v>4800</v>
      </c>
      <c r="V202" s="36">
        <v>0</v>
      </c>
      <c r="W202" s="36" t="s">
        <v>109</v>
      </c>
      <c r="X202" s="18">
        <v>0</v>
      </c>
      <c r="Y202" s="18">
        <v>0</v>
      </c>
      <c r="Z202" s="18">
        <v>0</v>
      </c>
      <c r="AA202" s="18">
        <v>4800</v>
      </c>
      <c r="AB202" s="36"/>
      <c r="AC202" s="36"/>
    </row>
    <row r="203" s="3" customFormat="1" ht="31.5" customHeight="1" spans="1:29">
      <c r="A203" s="18">
        <v>195</v>
      </c>
      <c r="B203" s="18" t="s">
        <v>258</v>
      </c>
      <c r="C203" s="18" t="s">
        <v>255</v>
      </c>
      <c r="D203" s="18" t="s">
        <v>44</v>
      </c>
      <c r="E203" s="18"/>
      <c r="F203" s="19" t="s">
        <v>45</v>
      </c>
      <c r="G203" s="19" t="s">
        <v>45</v>
      </c>
      <c r="H203" s="20">
        <v>41153</v>
      </c>
      <c r="I203" s="20">
        <v>41214</v>
      </c>
      <c r="J203" s="34">
        <v>0</v>
      </c>
      <c r="K203" s="37">
        <f t="shared" si="12"/>
        <v>9</v>
      </c>
      <c r="L203" s="37">
        <f t="shared" si="13"/>
        <v>9</v>
      </c>
      <c r="M203" s="19" t="s">
        <v>47</v>
      </c>
      <c r="N203" s="38">
        <v>19</v>
      </c>
      <c r="O203" s="19" t="s">
        <v>48</v>
      </c>
      <c r="P203" s="19" t="s">
        <v>48</v>
      </c>
      <c r="Q203" s="19" t="s">
        <v>48</v>
      </c>
      <c r="R203" s="19"/>
      <c r="S203" s="19" t="s">
        <v>49</v>
      </c>
      <c r="T203" s="39">
        <f t="shared" si="14"/>
        <v>500</v>
      </c>
      <c r="U203" s="39">
        <f t="shared" si="15"/>
        <v>6000</v>
      </c>
      <c r="V203" s="36">
        <v>0</v>
      </c>
      <c r="W203" s="36" t="s">
        <v>109</v>
      </c>
      <c r="X203" s="18">
        <v>0</v>
      </c>
      <c r="Y203" s="18">
        <v>0</v>
      </c>
      <c r="Z203" s="18">
        <v>0</v>
      </c>
      <c r="AA203" s="18">
        <v>6000</v>
      </c>
      <c r="AB203" s="36"/>
      <c r="AC203" s="36"/>
    </row>
    <row r="204" s="3" customFormat="1" ht="31.5" customHeight="1" spans="1:29">
      <c r="A204" s="18">
        <v>196</v>
      </c>
      <c r="B204" s="18" t="s">
        <v>259</v>
      </c>
      <c r="C204" s="18" t="s">
        <v>255</v>
      </c>
      <c r="D204" s="18" t="s">
        <v>52</v>
      </c>
      <c r="E204" s="18"/>
      <c r="F204" s="19" t="s">
        <v>45</v>
      </c>
      <c r="G204" s="19" t="s">
        <v>46</v>
      </c>
      <c r="H204" s="20">
        <v>40940</v>
      </c>
      <c r="I204" s="20">
        <v>41030</v>
      </c>
      <c r="J204" s="34">
        <v>0</v>
      </c>
      <c r="K204" s="37">
        <f t="shared" si="12"/>
        <v>10</v>
      </c>
      <c r="L204" s="37">
        <f t="shared" si="13"/>
        <v>10</v>
      </c>
      <c r="M204" s="19" t="s">
        <v>47</v>
      </c>
      <c r="N204" s="38">
        <v>12</v>
      </c>
      <c r="O204" s="19" t="s">
        <v>48</v>
      </c>
      <c r="P204" s="19" t="s">
        <v>48</v>
      </c>
      <c r="Q204" s="19" t="s">
        <v>48</v>
      </c>
      <c r="R204" s="19"/>
      <c r="S204" s="19" t="s">
        <v>49</v>
      </c>
      <c r="T204" s="39">
        <f t="shared" si="14"/>
        <v>500</v>
      </c>
      <c r="U204" s="39">
        <f t="shared" si="15"/>
        <v>6000</v>
      </c>
      <c r="V204" s="36">
        <v>0</v>
      </c>
      <c r="W204" s="36" t="s">
        <v>109</v>
      </c>
      <c r="X204" s="18">
        <v>0</v>
      </c>
      <c r="Y204" s="18">
        <v>0</v>
      </c>
      <c r="Z204" s="18">
        <v>0</v>
      </c>
      <c r="AA204" s="18">
        <v>6000</v>
      </c>
      <c r="AB204" s="36"/>
      <c r="AC204" s="36"/>
    </row>
    <row r="205" s="3" customFormat="1" ht="31.5" customHeight="1" spans="1:29">
      <c r="A205" s="18">
        <v>197</v>
      </c>
      <c r="B205" s="18" t="s">
        <v>260</v>
      </c>
      <c r="C205" s="18" t="s">
        <v>255</v>
      </c>
      <c r="D205" s="18" t="s">
        <v>44</v>
      </c>
      <c r="E205" s="18"/>
      <c r="F205" s="19" t="s">
        <v>45</v>
      </c>
      <c r="G205" s="19" t="s">
        <v>45</v>
      </c>
      <c r="H205" s="20">
        <v>40725</v>
      </c>
      <c r="I205" s="20">
        <v>41030</v>
      </c>
      <c r="J205" s="34">
        <v>0</v>
      </c>
      <c r="K205" s="37">
        <f t="shared" si="12"/>
        <v>10</v>
      </c>
      <c r="L205" s="37">
        <f t="shared" si="13"/>
        <v>10</v>
      </c>
      <c r="M205" s="19" t="s">
        <v>47</v>
      </c>
      <c r="N205" s="38">
        <v>19</v>
      </c>
      <c r="O205" s="19" t="s">
        <v>48</v>
      </c>
      <c r="P205" s="19" t="s">
        <v>48</v>
      </c>
      <c r="Q205" s="19" t="s">
        <v>48</v>
      </c>
      <c r="R205" s="19"/>
      <c r="S205" s="19" t="s">
        <v>49</v>
      </c>
      <c r="T205" s="39">
        <f t="shared" si="14"/>
        <v>500</v>
      </c>
      <c r="U205" s="39">
        <f t="shared" si="15"/>
        <v>6000</v>
      </c>
      <c r="V205" s="36">
        <v>0</v>
      </c>
      <c r="W205" s="36" t="s">
        <v>109</v>
      </c>
      <c r="X205" s="18">
        <v>0</v>
      </c>
      <c r="Y205" s="18">
        <v>0</v>
      </c>
      <c r="Z205" s="18">
        <v>0</v>
      </c>
      <c r="AA205" s="18">
        <v>6000</v>
      </c>
      <c r="AB205" s="36"/>
      <c r="AC205" s="36"/>
    </row>
    <row r="206" s="3" customFormat="1" ht="31.5" customHeight="1" spans="1:29">
      <c r="A206" s="18">
        <v>198</v>
      </c>
      <c r="B206" s="18" t="s">
        <v>261</v>
      </c>
      <c r="C206" s="18" t="s">
        <v>255</v>
      </c>
      <c r="D206" s="18" t="s">
        <v>52</v>
      </c>
      <c r="E206" s="18"/>
      <c r="F206" s="19" t="s">
        <v>45</v>
      </c>
      <c r="G206" s="19" t="s">
        <v>45</v>
      </c>
      <c r="H206" s="20">
        <v>40725</v>
      </c>
      <c r="I206" s="20">
        <v>40817</v>
      </c>
      <c r="J206" s="34">
        <v>0</v>
      </c>
      <c r="K206" s="37">
        <f t="shared" si="12"/>
        <v>10</v>
      </c>
      <c r="L206" s="37">
        <f t="shared" si="13"/>
        <v>10</v>
      </c>
      <c r="M206" s="19" t="s">
        <v>47</v>
      </c>
      <c r="N206" s="38">
        <v>12</v>
      </c>
      <c r="O206" s="19" t="s">
        <v>48</v>
      </c>
      <c r="P206" s="19" t="s">
        <v>48</v>
      </c>
      <c r="Q206" s="19" t="s">
        <v>48</v>
      </c>
      <c r="R206" s="19" t="s">
        <v>53</v>
      </c>
      <c r="S206" s="19" t="s">
        <v>49</v>
      </c>
      <c r="T206" s="39">
        <f t="shared" si="14"/>
        <v>500</v>
      </c>
      <c r="U206" s="39">
        <f t="shared" si="15"/>
        <v>6000</v>
      </c>
      <c r="V206" s="36">
        <v>0</v>
      </c>
      <c r="W206" s="36">
        <v>100</v>
      </c>
      <c r="X206" s="18">
        <v>0</v>
      </c>
      <c r="Y206" s="18">
        <v>100</v>
      </c>
      <c r="Z206" s="18">
        <v>1200</v>
      </c>
      <c r="AA206" s="18">
        <v>7200</v>
      </c>
      <c r="AB206" s="36"/>
      <c r="AC206" s="36"/>
    </row>
    <row r="207" s="3" customFormat="1" ht="31.5" customHeight="1" spans="1:29">
      <c r="A207" s="18">
        <v>199</v>
      </c>
      <c r="B207" s="18" t="s">
        <v>262</v>
      </c>
      <c r="C207" s="18" t="s">
        <v>255</v>
      </c>
      <c r="D207" s="18" t="s">
        <v>44</v>
      </c>
      <c r="E207" s="18"/>
      <c r="F207" s="19" t="s">
        <v>45</v>
      </c>
      <c r="G207" s="19" t="s">
        <v>45</v>
      </c>
      <c r="H207" s="20">
        <v>40940</v>
      </c>
      <c r="I207" s="20">
        <v>41030</v>
      </c>
      <c r="J207" s="34">
        <v>0</v>
      </c>
      <c r="K207" s="37">
        <f t="shared" si="12"/>
        <v>10</v>
      </c>
      <c r="L207" s="37">
        <f t="shared" si="13"/>
        <v>10</v>
      </c>
      <c r="M207" s="19" t="s">
        <v>47</v>
      </c>
      <c r="N207" s="38">
        <v>18</v>
      </c>
      <c r="O207" s="19" t="s">
        <v>48</v>
      </c>
      <c r="P207" s="19" t="s">
        <v>48</v>
      </c>
      <c r="Q207" s="19" t="s">
        <v>48</v>
      </c>
      <c r="R207" s="19"/>
      <c r="S207" s="19" t="s">
        <v>49</v>
      </c>
      <c r="T207" s="39">
        <f t="shared" si="14"/>
        <v>500</v>
      </c>
      <c r="U207" s="39">
        <f t="shared" si="15"/>
        <v>6000</v>
      </c>
      <c r="V207" s="36">
        <v>0</v>
      </c>
      <c r="W207" s="36" t="s">
        <v>109</v>
      </c>
      <c r="X207" s="18">
        <v>0</v>
      </c>
      <c r="Y207" s="18">
        <v>0</v>
      </c>
      <c r="Z207" s="18">
        <v>0</v>
      </c>
      <c r="AA207" s="18">
        <v>6000</v>
      </c>
      <c r="AB207" s="36"/>
      <c r="AC207" s="36"/>
    </row>
    <row r="208" s="3" customFormat="1" ht="31.5" customHeight="1" spans="1:29">
      <c r="A208" s="18">
        <v>200</v>
      </c>
      <c r="B208" s="18" t="s">
        <v>263</v>
      </c>
      <c r="C208" s="18" t="s">
        <v>255</v>
      </c>
      <c r="D208" s="18" t="s">
        <v>44</v>
      </c>
      <c r="E208" s="18"/>
      <c r="F208" s="19" t="s">
        <v>45</v>
      </c>
      <c r="G208" s="19" t="s">
        <v>45</v>
      </c>
      <c r="H208" s="20">
        <v>40057</v>
      </c>
      <c r="I208" s="20">
        <v>40817</v>
      </c>
      <c r="J208" s="34">
        <v>0</v>
      </c>
      <c r="K208" s="37">
        <f t="shared" si="12"/>
        <v>10</v>
      </c>
      <c r="L208" s="37">
        <f t="shared" si="13"/>
        <v>10</v>
      </c>
      <c r="M208" s="19" t="s">
        <v>47</v>
      </c>
      <c r="N208" s="38">
        <v>19</v>
      </c>
      <c r="O208" s="19" t="s">
        <v>48</v>
      </c>
      <c r="P208" s="19" t="s">
        <v>48</v>
      </c>
      <c r="Q208" s="19" t="s">
        <v>48</v>
      </c>
      <c r="R208" s="19"/>
      <c r="S208" s="19" t="s">
        <v>49</v>
      </c>
      <c r="T208" s="39">
        <f t="shared" si="14"/>
        <v>500</v>
      </c>
      <c r="U208" s="39">
        <f t="shared" si="15"/>
        <v>6000</v>
      </c>
      <c r="V208" s="36">
        <v>0</v>
      </c>
      <c r="W208" s="36" t="s">
        <v>109</v>
      </c>
      <c r="X208" s="18">
        <v>0</v>
      </c>
      <c r="Y208" s="18">
        <v>0</v>
      </c>
      <c r="Z208" s="18">
        <v>0</v>
      </c>
      <c r="AA208" s="18">
        <v>6000</v>
      </c>
      <c r="AB208" s="36"/>
      <c r="AC208" s="36"/>
    </row>
    <row r="209" s="3" customFormat="1" ht="31.5" customHeight="1" spans="1:29">
      <c r="A209" s="18">
        <v>201</v>
      </c>
      <c r="B209" s="18" t="s">
        <v>264</v>
      </c>
      <c r="C209" s="18" t="s">
        <v>255</v>
      </c>
      <c r="D209" s="18" t="s">
        <v>52</v>
      </c>
      <c r="E209" s="18"/>
      <c r="F209" s="19" t="s">
        <v>45</v>
      </c>
      <c r="G209" s="19" t="s">
        <v>46</v>
      </c>
      <c r="H209" s="20">
        <v>40057</v>
      </c>
      <c r="I209" s="20">
        <v>40817</v>
      </c>
      <c r="J209" s="34">
        <v>0</v>
      </c>
      <c r="K209" s="37">
        <f t="shared" si="12"/>
        <v>10</v>
      </c>
      <c r="L209" s="37">
        <f t="shared" si="13"/>
        <v>10</v>
      </c>
      <c r="M209" s="19" t="s">
        <v>47</v>
      </c>
      <c r="N209" s="38">
        <v>13</v>
      </c>
      <c r="O209" s="19" t="s">
        <v>48</v>
      </c>
      <c r="P209" s="19" t="s">
        <v>48</v>
      </c>
      <c r="Q209" s="19" t="s">
        <v>48</v>
      </c>
      <c r="R209" s="19"/>
      <c r="S209" s="19" t="s">
        <v>49</v>
      </c>
      <c r="T209" s="39">
        <f t="shared" si="14"/>
        <v>500</v>
      </c>
      <c r="U209" s="39">
        <f t="shared" si="15"/>
        <v>6000</v>
      </c>
      <c r="V209" s="36">
        <v>0</v>
      </c>
      <c r="W209" s="36" t="s">
        <v>109</v>
      </c>
      <c r="X209" s="18">
        <v>0</v>
      </c>
      <c r="Y209" s="18">
        <v>0</v>
      </c>
      <c r="Z209" s="18">
        <v>0</v>
      </c>
      <c r="AA209" s="18">
        <v>6000</v>
      </c>
      <c r="AB209" s="36"/>
      <c r="AC209" s="36"/>
    </row>
    <row r="210" s="3" customFormat="1" ht="31.5" customHeight="1" spans="1:29">
      <c r="A210" s="18">
        <v>202</v>
      </c>
      <c r="B210" s="18" t="s">
        <v>265</v>
      </c>
      <c r="C210" s="18" t="s">
        <v>266</v>
      </c>
      <c r="D210" s="18" t="s">
        <v>44</v>
      </c>
      <c r="E210" s="18"/>
      <c r="F210" s="19" t="s">
        <v>45</v>
      </c>
      <c r="G210" s="19" t="s">
        <v>79</v>
      </c>
      <c r="H210" s="20">
        <v>44228</v>
      </c>
      <c r="I210" s="20">
        <v>44317</v>
      </c>
      <c r="J210" s="34"/>
      <c r="K210" s="37">
        <f t="shared" si="12"/>
        <v>1</v>
      </c>
      <c r="L210" s="37">
        <f t="shared" si="13"/>
        <v>1</v>
      </c>
      <c r="M210" s="19" t="s">
        <v>47</v>
      </c>
      <c r="N210" s="38">
        <v>16</v>
      </c>
      <c r="O210" s="19" t="s">
        <v>48</v>
      </c>
      <c r="P210" s="19" t="s">
        <v>48</v>
      </c>
      <c r="Q210" s="19" t="s">
        <v>48</v>
      </c>
      <c r="R210" s="19"/>
      <c r="S210" s="19" t="s">
        <v>49</v>
      </c>
      <c r="T210" s="39">
        <f t="shared" si="14"/>
        <v>100</v>
      </c>
      <c r="U210" s="39">
        <f t="shared" si="15"/>
        <v>1200</v>
      </c>
      <c r="V210" s="36">
        <v>0</v>
      </c>
      <c r="W210" s="36" t="s">
        <v>109</v>
      </c>
      <c r="X210" s="18">
        <v>0</v>
      </c>
      <c r="Y210" s="18">
        <v>0</v>
      </c>
      <c r="Z210" s="18">
        <v>0</v>
      </c>
      <c r="AA210" s="18">
        <v>1200</v>
      </c>
      <c r="AB210" s="36"/>
      <c r="AC210" s="36"/>
    </row>
    <row r="211" s="3" customFormat="1" ht="31.5" customHeight="1" spans="1:29">
      <c r="A211" s="18">
        <v>203</v>
      </c>
      <c r="B211" s="18" t="s">
        <v>267</v>
      </c>
      <c r="C211" s="18" t="s">
        <v>266</v>
      </c>
      <c r="D211" s="18" t="s">
        <v>52</v>
      </c>
      <c r="E211" s="18"/>
      <c r="F211" s="19" t="s">
        <v>45</v>
      </c>
      <c r="G211" s="19" t="s">
        <v>45</v>
      </c>
      <c r="H211" s="20">
        <v>42948</v>
      </c>
      <c r="I211" s="20">
        <v>43191</v>
      </c>
      <c r="J211" s="34"/>
      <c r="K211" s="37">
        <f t="shared" si="12"/>
        <v>4</v>
      </c>
      <c r="L211" s="37">
        <f t="shared" si="13"/>
        <v>4</v>
      </c>
      <c r="M211" s="19" t="s">
        <v>47</v>
      </c>
      <c r="N211" s="38">
        <v>17</v>
      </c>
      <c r="O211" s="19" t="s">
        <v>48</v>
      </c>
      <c r="P211" s="19" t="s">
        <v>48</v>
      </c>
      <c r="Q211" s="19" t="s">
        <v>48</v>
      </c>
      <c r="R211" s="19"/>
      <c r="S211" s="19" t="s">
        <v>49</v>
      </c>
      <c r="T211" s="39">
        <f t="shared" si="14"/>
        <v>200</v>
      </c>
      <c r="U211" s="39">
        <f t="shared" si="15"/>
        <v>2400</v>
      </c>
      <c r="V211" s="36">
        <v>0</v>
      </c>
      <c r="W211" s="36" t="s">
        <v>109</v>
      </c>
      <c r="X211" s="18">
        <v>0</v>
      </c>
      <c r="Y211" s="18">
        <v>0</v>
      </c>
      <c r="Z211" s="18">
        <v>0</v>
      </c>
      <c r="AA211" s="18">
        <v>2400</v>
      </c>
      <c r="AB211" s="36"/>
      <c r="AC211" s="36"/>
    </row>
    <row r="212" s="3" customFormat="1" ht="31.5" customHeight="1" spans="1:29">
      <c r="A212" s="18">
        <v>204</v>
      </c>
      <c r="B212" s="18" t="s">
        <v>268</v>
      </c>
      <c r="C212" s="18" t="s">
        <v>266</v>
      </c>
      <c r="D212" s="18" t="s">
        <v>52</v>
      </c>
      <c r="E212" s="18"/>
      <c r="F212" s="19" t="s">
        <v>45</v>
      </c>
      <c r="G212" s="19" t="s">
        <v>46</v>
      </c>
      <c r="H212" s="20">
        <v>42430</v>
      </c>
      <c r="I212" s="20">
        <v>43009</v>
      </c>
      <c r="J212" s="34">
        <v>2.5</v>
      </c>
      <c r="K212" s="37">
        <f t="shared" si="12"/>
        <v>4</v>
      </c>
      <c r="L212" s="37">
        <f t="shared" si="13"/>
        <v>6.5</v>
      </c>
      <c r="M212" s="19" t="s">
        <v>47</v>
      </c>
      <c r="N212" s="38">
        <v>18</v>
      </c>
      <c r="O212" s="19" t="s">
        <v>48</v>
      </c>
      <c r="P212" s="19" t="s">
        <v>48</v>
      </c>
      <c r="Q212" s="19" t="s">
        <v>48</v>
      </c>
      <c r="R212" s="19"/>
      <c r="S212" s="19" t="s">
        <v>49</v>
      </c>
      <c r="T212" s="39">
        <f t="shared" si="14"/>
        <v>400</v>
      </c>
      <c r="U212" s="39">
        <f t="shared" si="15"/>
        <v>4800</v>
      </c>
      <c r="V212" s="36">
        <v>0</v>
      </c>
      <c r="W212" s="36" t="s">
        <v>109</v>
      </c>
      <c r="X212" s="18">
        <v>0</v>
      </c>
      <c r="Y212" s="18">
        <v>0</v>
      </c>
      <c r="Z212" s="18">
        <v>0</v>
      </c>
      <c r="AA212" s="18">
        <v>4800</v>
      </c>
      <c r="AB212" s="36"/>
      <c r="AC212" s="36"/>
    </row>
    <row r="213" s="3" customFormat="1" ht="31.5" customHeight="1" spans="1:29">
      <c r="A213" s="18">
        <v>205</v>
      </c>
      <c r="B213" s="18" t="s">
        <v>269</v>
      </c>
      <c r="C213" s="18" t="s">
        <v>266</v>
      </c>
      <c r="D213" s="18" t="s">
        <v>44</v>
      </c>
      <c r="E213" s="18"/>
      <c r="F213" s="19" t="s">
        <v>45</v>
      </c>
      <c r="G213" s="19" t="s">
        <v>46</v>
      </c>
      <c r="H213" s="20">
        <v>42430</v>
      </c>
      <c r="I213" s="20">
        <v>43009</v>
      </c>
      <c r="J213" s="34">
        <v>2.5</v>
      </c>
      <c r="K213" s="37">
        <f t="shared" si="12"/>
        <v>4</v>
      </c>
      <c r="L213" s="37">
        <f t="shared" si="13"/>
        <v>6.5</v>
      </c>
      <c r="M213" s="19" t="s">
        <v>47</v>
      </c>
      <c r="N213" s="38">
        <v>18</v>
      </c>
      <c r="O213" s="19" t="s">
        <v>48</v>
      </c>
      <c r="P213" s="19" t="s">
        <v>48</v>
      </c>
      <c r="Q213" s="19" t="s">
        <v>48</v>
      </c>
      <c r="R213" s="19"/>
      <c r="S213" s="19" t="s">
        <v>49</v>
      </c>
      <c r="T213" s="39">
        <f t="shared" si="14"/>
        <v>400</v>
      </c>
      <c r="U213" s="39">
        <f t="shared" si="15"/>
        <v>4800</v>
      </c>
      <c r="V213" s="36">
        <v>0</v>
      </c>
      <c r="W213" s="36" t="s">
        <v>109</v>
      </c>
      <c r="X213" s="18">
        <v>0</v>
      </c>
      <c r="Y213" s="18">
        <v>0</v>
      </c>
      <c r="Z213" s="18">
        <v>0</v>
      </c>
      <c r="AA213" s="18">
        <v>4800</v>
      </c>
      <c r="AB213" s="36"/>
      <c r="AC213" s="36"/>
    </row>
    <row r="214" s="3" customFormat="1" ht="31.5" customHeight="1" spans="1:29">
      <c r="A214" s="18">
        <v>206</v>
      </c>
      <c r="B214" s="18" t="s">
        <v>270</v>
      </c>
      <c r="C214" s="18" t="s">
        <v>266</v>
      </c>
      <c r="D214" s="18" t="s">
        <v>52</v>
      </c>
      <c r="E214" s="18"/>
      <c r="F214" s="19" t="s">
        <v>45</v>
      </c>
      <c r="G214" s="19" t="s">
        <v>45</v>
      </c>
      <c r="H214" s="20">
        <v>42036</v>
      </c>
      <c r="I214" s="20">
        <v>42036</v>
      </c>
      <c r="J214" s="34"/>
      <c r="K214" s="37">
        <f t="shared" si="12"/>
        <v>7</v>
      </c>
      <c r="L214" s="37">
        <f t="shared" si="13"/>
        <v>7</v>
      </c>
      <c r="M214" s="19" t="s">
        <v>47</v>
      </c>
      <c r="N214" s="38">
        <v>18</v>
      </c>
      <c r="O214" s="19" t="s">
        <v>48</v>
      </c>
      <c r="P214" s="19" t="s">
        <v>48</v>
      </c>
      <c r="Q214" s="19" t="s">
        <v>48</v>
      </c>
      <c r="R214" s="19"/>
      <c r="S214" s="19" t="s">
        <v>49</v>
      </c>
      <c r="T214" s="39">
        <f t="shared" si="14"/>
        <v>400</v>
      </c>
      <c r="U214" s="39">
        <f t="shared" si="15"/>
        <v>4800</v>
      </c>
      <c r="V214" s="36">
        <v>0</v>
      </c>
      <c r="W214" s="36" t="s">
        <v>109</v>
      </c>
      <c r="X214" s="18">
        <v>0</v>
      </c>
      <c r="Y214" s="18">
        <v>0</v>
      </c>
      <c r="Z214" s="18">
        <v>0</v>
      </c>
      <c r="AA214" s="18">
        <v>4800</v>
      </c>
      <c r="AB214" s="36"/>
      <c r="AC214" s="36"/>
    </row>
    <row r="215" s="3" customFormat="1" ht="31.5" customHeight="1" spans="1:29">
      <c r="A215" s="18">
        <v>207</v>
      </c>
      <c r="B215" s="18" t="s">
        <v>271</v>
      </c>
      <c r="C215" s="18" t="s">
        <v>266</v>
      </c>
      <c r="D215" s="18" t="s">
        <v>52</v>
      </c>
      <c r="E215" s="18"/>
      <c r="F215" s="19" t="s">
        <v>45</v>
      </c>
      <c r="G215" s="19" t="s">
        <v>79</v>
      </c>
      <c r="H215" s="20">
        <v>41760</v>
      </c>
      <c r="I215" s="20">
        <v>42795</v>
      </c>
      <c r="J215" s="34"/>
      <c r="K215" s="37">
        <f t="shared" si="12"/>
        <v>5</v>
      </c>
      <c r="L215" s="37">
        <f t="shared" si="13"/>
        <v>5</v>
      </c>
      <c r="M215" s="19" t="s">
        <v>47</v>
      </c>
      <c r="N215" s="38">
        <v>17</v>
      </c>
      <c r="O215" s="19" t="s">
        <v>48</v>
      </c>
      <c r="P215" s="19" t="s">
        <v>48</v>
      </c>
      <c r="Q215" s="19" t="s">
        <v>48</v>
      </c>
      <c r="R215" s="19"/>
      <c r="S215" s="19" t="s">
        <v>49</v>
      </c>
      <c r="T215" s="39">
        <f t="shared" si="14"/>
        <v>400</v>
      </c>
      <c r="U215" s="39">
        <f t="shared" si="15"/>
        <v>4800</v>
      </c>
      <c r="V215" s="36">
        <v>0</v>
      </c>
      <c r="W215" s="36" t="s">
        <v>109</v>
      </c>
      <c r="X215" s="18">
        <v>0</v>
      </c>
      <c r="Y215" s="18">
        <v>0</v>
      </c>
      <c r="Z215" s="18">
        <v>0</v>
      </c>
      <c r="AA215" s="18">
        <v>4800</v>
      </c>
      <c r="AB215" s="36"/>
      <c r="AC215" s="36"/>
    </row>
    <row r="216" s="3" customFormat="1" ht="31.5" customHeight="1" spans="1:29">
      <c r="A216" s="18">
        <v>208</v>
      </c>
      <c r="B216" s="18" t="s">
        <v>272</v>
      </c>
      <c r="C216" s="18" t="s">
        <v>266</v>
      </c>
      <c r="D216" s="18" t="s">
        <v>44</v>
      </c>
      <c r="E216" s="18"/>
      <c r="F216" s="19" t="s">
        <v>45</v>
      </c>
      <c r="G216" s="19" t="s">
        <v>79</v>
      </c>
      <c r="H216" s="20">
        <v>41244</v>
      </c>
      <c r="I216" s="20">
        <v>41244</v>
      </c>
      <c r="J216" s="34"/>
      <c r="K216" s="37">
        <f t="shared" si="12"/>
        <v>9</v>
      </c>
      <c r="L216" s="37">
        <f t="shared" si="13"/>
        <v>9</v>
      </c>
      <c r="M216" s="19" t="s">
        <v>47</v>
      </c>
      <c r="N216" s="38">
        <v>16</v>
      </c>
      <c r="O216" s="19" t="s">
        <v>48</v>
      </c>
      <c r="P216" s="19" t="s">
        <v>48</v>
      </c>
      <c r="Q216" s="19" t="s">
        <v>48</v>
      </c>
      <c r="R216" s="19"/>
      <c r="S216" s="19" t="s">
        <v>49</v>
      </c>
      <c r="T216" s="39">
        <f t="shared" si="14"/>
        <v>500</v>
      </c>
      <c r="U216" s="39">
        <f t="shared" si="15"/>
        <v>6000</v>
      </c>
      <c r="V216" s="36">
        <v>0</v>
      </c>
      <c r="W216" s="36" t="s">
        <v>109</v>
      </c>
      <c r="X216" s="18">
        <v>0</v>
      </c>
      <c r="Y216" s="18">
        <v>0</v>
      </c>
      <c r="Z216" s="18">
        <v>0</v>
      </c>
      <c r="AA216" s="18">
        <v>6000</v>
      </c>
      <c r="AB216" s="36"/>
      <c r="AC216" s="36"/>
    </row>
    <row r="217" s="3" customFormat="1" ht="31.5" customHeight="1" spans="1:29">
      <c r="A217" s="18">
        <v>209</v>
      </c>
      <c r="B217" s="18" t="s">
        <v>273</v>
      </c>
      <c r="C217" s="18" t="s">
        <v>274</v>
      </c>
      <c r="D217" s="18" t="s">
        <v>52</v>
      </c>
      <c r="E217" s="18" t="s">
        <v>143</v>
      </c>
      <c r="F217" s="19" t="s">
        <v>45</v>
      </c>
      <c r="G217" s="19" t="s">
        <v>45</v>
      </c>
      <c r="H217" s="20">
        <v>40575</v>
      </c>
      <c r="I217" s="20">
        <v>40575</v>
      </c>
      <c r="J217" s="34">
        <v>0</v>
      </c>
      <c r="K217" s="37">
        <f t="shared" si="12"/>
        <v>11</v>
      </c>
      <c r="L217" s="37">
        <f t="shared" si="13"/>
        <v>11</v>
      </c>
      <c r="M217" s="19" t="s">
        <v>47</v>
      </c>
      <c r="N217" s="38">
        <v>4</v>
      </c>
      <c r="O217" s="19" t="s">
        <v>48</v>
      </c>
      <c r="P217" s="19" t="s">
        <v>48</v>
      </c>
      <c r="Q217" s="19" t="s">
        <v>48</v>
      </c>
      <c r="R217" s="19"/>
      <c r="S217" s="19" t="s">
        <v>48</v>
      </c>
      <c r="T217" s="39">
        <v>500</v>
      </c>
      <c r="U217" s="39">
        <v>6000</v>
      </c>
      <c r="V217" s="36">
        <v>250</v>
      </c>
      <c r="W217" s="36">
        <v>0</v>
      </c>
      <c r="X217" s="18">
        <v>0</v>
      </c>
      <c r="Y217" s="18">
        <v>250</v>
      </c>
      <c r="Z217" s="18">
        <v>3000</v>
      </c>
      <c r="AA217" s="18">
        <v>9000</v>
      </c>
      <c r="AB217" s="36"/>
      <c r="AC217" s="36"/>
    </row>
    <row r="218" s="3" customFormat="1" ht="31.5" customHeight="1" spans="1:29">
      <c r="A218" s="18">
        <v>210</v>
      </c>
      <c r="B218" s="18" t="s">
        <v>275</v>
      </c>
      <c r="C218" s="18" t="s">
        <v>274</v>
      </c>
      <c r="D218" s="18" t="s">
        <v>52</v>
      </c>
      <c r="E218" s="18"/>
      <c r="F218" s="19" t="s">
        <v>45</v>
      </c>
      <c r="G218" s="19" t="s">
        <v>45</v>
      </c>
      <c r="H218" s="20">
        <v>40483</v>
      </c>
      <c r="I218" s="20">
        <v>40483</v>
      </c>
      <c r="J218" s="34">
        <v>0</v>
      </c>
      <c r="K218" s="37">
        <f t="shared" si="12"/>
        <v>11</v>
      </c>
      <c r="L218" s="37">
        <f t="shared" si="13"/>
        <v>11</v>
      </c>
      <c r="M218" s="19" t="s">
        <v>47</v>
      </c>
      <c r="N218" s="38">
        <v>6</v>
      </c>
      <c r="O218" s="19" t="s">
        <v>48</v>
      </c>
      <c r="P218" s="19" t="s">
        <v>48</v>
      </c>
      <c r="Q218" s="19" t="s">
        <v>48</v>
      </c>
      <c r="R218" s="19"/>
      <c r="S218" s="19" t="s">
        <v>48</v>
      </c>
      <c r="T218" s="39">
        <v>500</v>
      </c>
      <c r="U218" s="39">
        <v>6000</v>
      </c>
      <c r="V218" s="36">
        <v>250</v>
      </c>
      <c r="W218" s="36">
        <v>0</v>
      </c>
      <c r="X218" s="18">
        <v>0</v>
      </c>
      <c r="Y218" s="18">
        <v>250</v>
      </c>
      <c r="Z218" s="18">
        <v>3000</v>
      </c>
      <c r="AA218" s="18">
        <v>9000</v>
      </c>
      <c r="AB218" s="36"/>
      <c r="AC218" s="36"/>
    </row>
    <row r="219" s="3" customFormat="1" ht="31.5" customHeight="1" spans="1:29">
      <c r="A219" s="18">
        <v>211</v>
      </c>
      <c r="B219" s="18" t="s">
        <v>276</v>
      </c>
      <c r="C219" s="18" t="s">
        <v>274</v>
      </c>
      <c r="D219" s="18" t="s">
        <v>52</v>
      </c>
      <c r="E219" s="18"/>
      <c r="F219" s="19" t="s">
        <v>46</v>
      </c>
      <c r="G219" s="19" t="s">
        <v>46</v>
      </c>
      <c r="H219" s="20">
        <v>44409</v>
      </c>
      <c r="I219" s="20">
        <v>44470</v>
      </c>
      <c r="J219" s="34">
        <v>11</v>
      </c>
      <c r="K219" s="37">
        <v>1</v>
      </c>
      <c r="L219" s="37">
        <f t="shared" si="13"/>
        <v>12</v>
      </c>
      <c r="M219" s="19" t="s">
        <v>47</v>
      </c>
      <c r="N219" s="38">
        <v>8</v>
      </c>
      <c r="O219" s="19" t="s">
        <v>48</v>
      </c>
      <c r="P219" s="19" t="s">
        <v>48</v>
      </c>
      <c r="Q219" s="19" t="s">
        <v>48</v>
      </c>
      <c r="R219" s="19"/>
      <c r="S219" s="19" t="s">
        <v>48</v>
      </c>
      <c r="T219" s="39">
        <v>500</v>
      </c>
      <c r="U219" s="39">
        <v>6000</v>
      </c>
      <c r="V219" s="36">
        <v>250</v>
      </c>
      <c r="W219" s="36">
        <v>0</v>
      </c>
      <c r="X219" s="18">
        <v>0</v>
      </c>
      <c r="Y219" s="18">
        <v>250</v>
      </c>
      <c r="Z219" s="18">
        <v>3000</v>
      </c>
      <c r="AA219" s="18">
        <v>9000</v>
      </c>
      <c r="AB219" s="36"/>
      <c r="AC219" s="36"/>
    </row>
    <row r="220" s="3" customFormat="1" ht="31.5" customHeight="1" spans="1:29">
      <c r="A220" s="18">
        <v>212</v>
      </c>
      <c r="B220" s="18" t="s">
        <v>277</v>
      </c>
      <c r="C220" s="18" t="s">
        <v>274</v>
      </c>
      <c r="D220" s="18" t="s">
        <v>52</v>
      </c>
      <c r="E220" s="18"/>
      <c r="F220" s="19" t="s">
        <v>45</v>
      </c>
      <c r="G220" s="19" t="s">
        <v>46</v>
      </c>
      <c r="H220" s="20">
        <v>41730</v>
      </c>
      <c r="I220" s="20">
        <v>41730</v>
      </c>
      <c r="J220" s="34">
        <v>0</v>
      </c>
      <c r="K220" s="37">
        <f t="shared" ref="K220:K283" si="21">IF(I220="",0,IF(I220&gt;=H220,INT(YEARFRAC(DATE(2022,7,11),I220,1)),INT(YEARFRAC(DATE(2022,7,11),H220,1))))-IF(AB220="",0,AB220)</f>
        <v>8</v>
      </c>
      <c r="L220" s="37">
        <f t="shared" si="13"/>
        <v>8</v>
      </c>
      <c r="M220" s="19" t="s">
        <v>47</v>
      </c>
      <c r="N220" s="38">
        <v>9</v>
      </c>
      <c r="O220" s="19" t="s">
        <v>48</v>
      </c>
      <c r="P220" s="19" t="s">
        <v>48</v>
      </c>
      <c r="Q220" s="19" t="s">
        <v>48</v>
      </c>
      <c r="R220" s="19"/>
      <c r="S220" s="19" t="s">
        <v>48</v>
      </c>
      <c r="T220" s="39">
        <v>500</v>
      </c>
      <c r="U220" s="39">
        <v>6000</v>
      </c>
      <c r="V220" s="36">
        <v>250</v>
      </c>
      <c r="W220" s="36">
        <v>0</v>
      </c>
      <c r="X220" s="18">
        <v>0</v>
      </c>
      <c r="Y220" s="18">
        <v>250</v>
      </c>
      <c r="Z220" s="18">
        <v>3000</v>
      </c>
      <c r="AA220" s="18">
        <v>9000</v>
      </c>
      <c r="AB220" s="36"/>
      <c r="AC220" s="36"/>
    </row>
    <row r="221" s="3" customFormat="1" ht="31.5" customHeight="1" spans="1:29">
      <c r="A221" s="18">
        <v>213</v>
      </c>
      <c r="B221" s="18" t="s">
        <v>278</v>
      </c>
      <c r="C221" s="18" t="s">
        <v>274</v>
      </c>
      <c r="D221" s="18" t="s">
        <v>44</v>
      </c>
      <c r="E221" s="18"/>
      <c r="F221" s="19" t="s">
        <v>45</v>
      </c>
      <c r="G221" s="19" t="s">
        <v>45</v>
      </c>
      <c r="H221" s="20">
        <v>42278</v>
      </c>
      <c r="I221" s="20">
        <v>42278</v>
      </c>
      <c r="J221" s="34">
        <v>0</v>
      </c>
      <c r="K221" s="37">
        <f t="shared" si="21"/>
        <v>6</v>
      </c>
      <c r="L221" s="37">
        <f t="shared" si="13"/>
        <v>6</v>
      </c>
      <c r="M221" s="19" t="s">
        <v>47</v>
      </c>
      <c r="N221" s="38">
        <v>14</v>
      </c>
      <c r="O221" s="19" t="s">
        <v>48</v>
      </c>
      <c r="P221" s="19" t="s">
        <v>48</v>
      </c>
      <c r="Q221" s="19" t="s">
        <v>48</v>
      </c>
      <c r="R221" s="19"/>
      <c r="S221" s="19" t="s">
        <v>48</v>
      </c>
      <c r="T221" s="39">
        <v>400</v>
      </c>
      <c r="U221" s="39">
        <v>4800</v>
      </c>
      <c r="V221" s="36">
        <v>200</v>
      </c>
      <c r="W221" s="36">
        <v>0</v>
      </c>
      <c r="X221" s="18">
        <v>0</v>
      </c>
      <c r="Y221" s="18">
        <v>200</v>
      </c>
      <c r="Z221" s="18">
        <v>2400</v>
      </c>
      <c r="AA221" s="18">
        <v>7200</v>
      </c>
      <c r="AB221" s="36"/>
      <c r="AC221" s="36"/>
    </row>
    <row r="222" s="3" customFormat="1" ht="31.5" customHeight="1" spans="1:29">
      <c r="A222" s="18">
        <v>214</v>
      </c>
      <c r="B222" s="18" t="s">
        <v>279</v>
      </c>
      <c r="C222" s="18" t="s">
        <v>274</v>
      </c>
      <c r="D222" s="18" t="s">
        <v>44</v>
      </c>
      <c r="E222" s="18"/>
      <c r="F222" s="19" t="s">
        <v>45</v>
      </c>
      <c r="G222" s="19" t="s">
        <v>45</v>
      </c>
      <c r="H222" s="20">
        <v>42278</v>
      </c>
      <c r="I222" s="20">
        <v>42278</v>
      </c>
      <c r="J222" s="34">
        <v>0</v>
      </c>
      <c r="K222" s="37">
        <f t="shared" si="21"/>
        <v>6</v>
      </c>
      <c r="L222" s="37">
        <f t="shared" si="13"/>
        <v>6</v>
      </c>
      <c r="M222" s="19" t="s">
        <v>47</v>
      </c>
      <c r="N222" s="38">
        <v>14</v>
      </c>
      <c r="O222" s="19" t="s">
        <v>48</v>
      </c>
      <c r="P222" s="19" t="s">
        <v>48</v>
      </c>
      <c r="Q222" s="19" t="s">
        <v>48</v>
      </c>
      <c r="R222" s="19"/>
      <c r="S222" s="19" t="s">
        <v>48</v>
      </c>
      <c r="T222" s="39">
        <v>400</v>
      </c>
      <c r="U222" s="39">
        <v>4800</v>
      </c>
      <c r="V222" s="36">
        <v>200</v>
      </c>
      <c r="W222" s="36">
        <v>0</v>
      </c>
      <c r="X222" s="18">
        <v>0</v>
      </c>
      <c r="Y222" s="18">
        <v>200</v>
      </c>
      <c r="Z222" s="18">
        <v>2400</v>
      </c>
      <c r="AA222" s="18">
        <v>7200</v>
      </c>
      <c r="AB222" s="36"/>
      <c r="AC222" s="36"/>
    </row>
    <row r="223" s="3" customFormat="1" ht="31.5" customHeight="1" spans="1:29">
      <c r="A223" s="18">
        <v>215</v>
      </c>
      <c r="B223" s="18" t="s">
        <v>280</v>
      </c>
      <c r="C223" s="18" t="s">
        <v>274</v>
      </c>
      <c r="D223" s="18" t="s">
        <v>44</v>
      </c>
      <c r="E223" s="18"/>
      <c r="F223" s="19" t="s">
        <v>45</v>
      </c>
      <c r="G223" s="19" t="s">
        <v>46</v>
      </c>
      <c r="H223" s="20">
        <v>40848</v>
      </c>
      <c r="I223" s="20">
        <v>40848</v>
      </c>
      <c r="J223" s="34">
        <v>0</v>
      </c>
      <c r="K223" s="37">
        <f t="shared" si="21"/>
        <v>10</v>
      </c>
      <c r="L223" s="37">
        <f t="shared" si="13"/>
        <v>10</v>
      </c>
      <c r="M223" s="19" t="s">
        <v>47</v>
      </c>
      <c r="N223" s="38">
        <v>18</v>
      </c>
      <c r="O223" s="19" t="s">
        <v>48</v>
      </c>
      <c r="P223" s="19" t="s">
        <v>48</v>
      </c>
      <c r="Q223" s="19" t="s">
        <v>48</v>
      </c>
      <c r="R223" s="19"/>
      <c r="S223" s="19" t="s">
        <v>48</v>
      </c>
      <c r="T223" s="39">
        <v>500</v>
      </c>
      <c r="U223" s="39">
        <v>6000</v>
      </c>
      <c r="V223" s="36">
        <v>250</v>
      </c>
      <c r="W223" s="36">
        <v>0</v>
      </c>
      <c r="X223" s="18">
        <v>0</v>
      </c>
      <c r="Y223" s="18">
        <v>250</v>
      </c>
      <c r="Z223" s="18">
        <v>3000</v>
      </c>
      <c r="AA223" s="18">
        <v>9000</v>
      </c>
      <c r="AB223" s="36"/>
      <c r="AC223" s="36"/>
    </row>
    <row r="224" s="3" customFormat="1" ht="31.5" customHeight="1" spans="1:29">
      <c r="A224" s="18">
        <v>216</v>
      </c>
      <c r="B224" s="18" t="s">
        <v>281</v>
      </c>
      <c r="C224" s="18" t="s">
        <v>274</v>
      </c>
      <c r="D224" s="18" t="s">
        <v>44</v>
      </c>
      <c r="E224" s="18"/>
      <c r="F224" s="19" t="s">
        <v>45</v>
      </c>
      <c r="G224" s="19" t="s">
        <v>46</v>
      </c>
      <c r="H224" s="20">
        <v>43160</v>
      </c>
      <c r="I224" s="20">
        <v>43221</v>
      </c>
      <c r="J224" s="34">
        <v>0</v>
      </c>
      <c r="K224" s="37">
        <f t="shared" si="21"/>
        <v>4</v>
      </c>
      <c r="L224" s="37">
        <f t="shared" si="13"/>
        <v>4</v>
      </c>
      <c r="M224" s="19" t="s">
        <v>47</v>
      </c>
      <c r="N224" s="38">
        <v>15</v>
      </c>
      <c r="O224" s="19" t="s">
        <v>48</v>
      </c>
      <c r="P224" s="19" t="s">
        <v>48</v>
      </c>
      <c r="Q224" s="19" t="s">
        <v>48</v>
      </c>
      <c r="R224" s="19"/>
      <c r="S224" s="19" t="s">
        <v>48</v>
      </c>
      <c r="T224" s="39">
        <v>200</v>
      </c>
      <c r="U224" s="39">
        <v>2400</v>
      </c>
      <c r="V224" s="36">
        <v>100</v>
      </c>
      <c r="W224" s="36">
        <v>0</v>
      </c>
      <c r="X224" s="18">
        <v>0</v>
      </c>
      <c r="Y224" s="18">
        <v>100</v>
      </c>
      <c r="Z224" s="18">
        <v>1200</v>
      </c>
      <c r="AA224" s="18">
        <v>3600</v>
      </c>
      <c r="AB224" s="36"/>
      <c r="AC224" s="36"/>
    </row>
    <row r="225" s="3" customFormat="1" ht="31.5" customHeight="1" spans="1:29">
      <c r="A225" s="18">
        <v>217</v>
      </c>
      <c r="B225" s="18" t="s">
        <v>282</v>
      </c>
      <c r="C225" s="18" t="s">
        <v>274</v>
      </c>
      <c r="D225" s="18" t="s">
        <v>52</v>
      </c>
      <c r="E225" s="18"/>
      <c r="F225" s="19" t="s">
        <v>46</v>
      </c>
      <c r="G225" s="19" t="s">
        <v>46</v>
      </c>
      <c r="H225" s="20">
        <v>40848</v>
      </c>
      <c r="I225" s="20">
        <v>40848</v>
      </c>
      <c r="J225" s="34">
        <v>0</v>
      </c>
      <c r="K225" s="37">
        <f t="shared" si="21"/>
        <v>10</v>
      </c>
      <c r="L225" s="37">
        <f t="shared" si="13"/>
        <v>10</v>
      </c>
      <c r="M225" s="19" t="s">
        <v>47</v>
      </c>
      <c r="N225" s="38">
        <v>13</v>
      </c>
      <c r="O225" s="19" t="s">
        <v>48</v>
      </c>
      <c r="P225" s="19" t="s">
        <v>48</v>
      </c>
      <c r="Q225" s="19" t="s">
        <v>48</v>
      </c>
      <c r="R225" s="19"/>
      <c r="S225" s="19" t="s">
        <v>48</v>
      </c>
      <c r="T225" s="39">
        <v>500</v>
      </c>
      <c r="U225" s="39">
        <v>6000</v>
      </c>
      <c r="V225" s="36">
        <v>250</v>
      </c>
      <c r="W225" s="36">
        <v>0</v>
      </c>
      <c r="X225" s="18">
        <v>0</v>
      </c>
      <c r="Y225" s="18">
        <v>250</v>
      </c>
      <c r="Z225" s="18">
        <v>3000</v>
      </c>
      <c r="AA225" s="18">
        <v>9000</v>
      </c>
      <c r="AB225" s="36"/>
      <c r="AC225" s="36"/>
    </row>
    <row r="226" s="3" customFormat="1" ht="31.5" customHeight="1" spans="1:29">
      <c r="A226" s="18">
        <v>218</v>
      </c>
      <c r="B226" s="18" t="s">
        <v>283</v>
      </c>
      <c r="C226" s="18" t="s">
        <v>274</v>
      </c>
      <c r="D226" s="18" t="s">
        <v>44</v>
      </c>
      <c r="E226" s="18"/>
      <c r="F226" s="19" t="s">
        <v>45</v>
      </c>
      <c r="G226" s="19" t="s">
        <v>46</v>
      </c>
      <c r="H226" s="20">
        <v>43160</v>
      </c>
      <c r="I226" s="20">
        <v>43221</v>
      </c>
      <c r="J226" s="34">
        <v>0</v>
      </c>
      <c r="K226" s="37">
        <f t="shared" si="21"/>
        <v>4</v>
      </c>
      <c r="L226" s="37">
        <f t="shared" si="13"/>
        <v>4</v>
      </c>
      <c r="M226" s="19" t="s">
        <v>47</v>
      </c>
      <c r="N226" s="38">
        <v>18</v>
      </c>
      <c r="O226" s="19" t="s">
        <v>48</v>
      </c>
      <c r="P226" s="19" t="s">
        <v>48</v>
      </c>
      <c r="Q226" s="19" t="s">
        <v>48</v>
      </c>
      <c r="R226" s="19"/>
      <c r="S226" s="19" t="s">
        <v>48</v>
      </c>
      <c r="T226" s="39">
        <v>200</v>
      </c>
      <c r="U226" s="39">
        <v>2400</v>
      </c>
      <c r="V226" s="36">
        <v>100</v>
      </c>
      <c r="W226" s="36">
        <v>0</v>
      </c>
      <c r="X226" s="18">
        <v>0</v>
      </c>
      <c r="Y226" s="18">
        <v>100</v>
      </c>
      <c r="Z226" s="18">
        <v>1200</v>
      </c>
      <c r="AA226" s="18">
        <v>3600</v>
      </c>
      <c r="AB226" s="36"/>
      <c r="AC226" s="36"/>
    </row>
    <row r="227" s="3" customFormat="1" ht="31.5" customHeight="1" spans="1:29">
      <c r="A227" s="18">
        <v>219</v>
      </c>
      <c r="B227" s="18" t="s">
        <v>284</v>
      </c>
      <c r="C227" s="18" t="s">
        <v>274</v>
      </c>
      <c r="D227" s="18" t="s">
        <v>44</v>
      </c>
      <c r="E227" s="18"/>
      <c r="F227" s="19" t="s">
        <v>46</v>
      </c>
      <c r="G227" s="19" t="s">
        <v>46</v>
      </c>
      <c r="H227" s="20">
        <v>41395</v>
      </c>
      <c r="I227" s="20">
        <v>41883</v>
      </c>
      <c r="J227" s="34">
        <v>0</v>
      </c>
      <c r="K227" s="37">
        <f t="shared" si="21"/>
        <v>7</v>
      </c>
      <c r="L227" s="37">
        <f t="shared" si="13"/>
        <v>7</v>
      </c>
      <c r="M227" s="19" t="s">
        <v>47</v>
      </c>
      <c r="N227" s="38">
        <v>20</v>
      </c>
      <c r="O227" s="19" t="s">
        <v>48</v>
      </c>
      <c r="P227" s="19" t="s">
        <v>48</v>
      </c>
      <c r="Q227" s="19" t="s">
        <v>48</v>
      </c>
      <c r="R227" s="19"/>
      <c r="S227" s="19" t="s">
        <v>48</v>
      </c>
      <c r="T227" s="39">
        <v>400</v>
      </c>
      <c r="U227" s="39">
        <v>4800</v>
      </c>
      <c r="V227" s="36">
        <v>200</v>
      </c>
      <c r="W227" s="36">
        <v>0</v>
      </c>
      <c r="X227" s="18">
        <v>0</v>
      </c>
      <c r="Y227" s="18">
        <v>200</v>
      </c>
      <c r="Z227" s="18">
        <v>2400</v>
      </c>
      <c r="AA227" s="18">
        <v>7200</v>
      </c>
      <c r="AB227" s="36"/>
      <c r="AC227" s="36"/>
    </row>
    <row r="228" s="3" customFormat="1" ht="31.5" customHeight="1" spans="1:29">
      <c r="A228" s="18">
        <v>220</v>
      </c>
      <c r="B228" s="18" t="s">
        <v>285</v>
      </c>
      <c r="C228" s="18" t="s">
        <v>274</v>
      </c>
      <c r="D228" s="18" t="s">
        <v>44</v>
      </c>
      <c r="E228" s="18"/>
      <c r="F228" s="19" t="s">
        <v>45</v>
      </c>
      <c r="G228" s="19" t="s">
        <v>46</v>
      </c>
      <c r="H228" s="20">
        <v>41730</v>
      </c>
      <c r="I228" s="20">
        <v>41730</v>
      </c>
      <c r="J228" s="34">
        <v>0</v>
      </c>
      <c r="K228" s="37">
        <f t="shared" si="21"/>
        <v>8</v>
      </c>
      <c r="L228" s="37">
        <f t="shared" si="13"/>
        <v>8</v>
      </c>
      <c r="M228" s="19" t="s">
        <v>47</v>
      </c>
      <c r="N228" s="38">
        <v>12</v>
      </c>
      <c r="O228" s="19" t="s">
        <v>48</v>
      </c>
      <c r="P228" s="19" t="s">
        <v>48</v>
      </c>
      <c r="Q228" s="19" t="s">
        <v>48</v>
      </c>
      <c r="R228" s="19"/>
      <c r="S228" s="19" t="s">
        <v>48</v>
      </c>
      <c r="T228" s="39">
        <v>500</v>
      </c>
      <c r="U228" s="39">
        <v>6000</v>
      </c>
      <c r="V228" s="36">
        <v>250</v>
      </c>
      <c r="W228" s="36">
        <v>0</v>
      </c>
      <c r="X228" s="18">
        <v>0</v>
      </c>
      <c r="Y228" s="18">
        <v>250</v>
      </c>
      <c r="Z228" s="18">
        <v>3000</v>
      </c>
      <c r="AA228" s="18">
        <v>9000</v>
      </c>
      <c r="AB228" s="36"/>
      <c r="AC228" s="36"/>
    </row>
    <row r="229" s="3" customFormat="1" ht="31.5" customHeight="1" spans="1:29">
      <c r="A229" s="18">
        <v>221</v>
      </c>
      <c r="B229" s="18" t="s">
        <v>286</v>
      </c>
      <c r="C229" s="18" t="s">
        <v>274</v>
      </c>
      <c r="D229" s="18" t="s">
        <v>44</v>
      </c>
      <c r="E229" s="18"/>
      <c r="F229" s="19" t="s">
        <v>45</v>
      </c>
      <c r="G229" s="19" t="s">
        <v>45</v>
      </c>
      <c r="H229" s="20">
        <v>41334</v>
      </c>
      <c r="I229" s="20">
        <v>41883</v>
      </c>
      <c r="J229" s="34">
        <v>0</v>
      </c>
      <c r="K229" s="37">
        <f t="shared" si="21"/>
        <v>7</v>
      </c>
      <c r="L229" s="37">
        <f t="shared" si="13"/>
        <v>7</v>
      </c>
      <c r="M229" s="19" t="s">
        <v>47</v>
      </c>
      <c r="N229" s="38">
        <v>15</v>
      </c>
      <c r="O229" s="19" t="s">
        <v>48</v>
      </c>
      <c r="P229" s="19" t="s">
        <v>48</v>
      </c>
      <c r="Q229" s="19" t="s">
        <v>48</v>
      </c>
      <c r="R229" s="19"/>
      <c r="S229" s="19" t="s">
        <v>48</v>
      </c>
      <c r="T229" s="39">
        <v>400</v>
      </c>
      <c r="U229" s="39">
        <v>4800</v>
      </c>
      <c r="V229" s="36">
        <v>200</v>
      </c>
      <c r="W229" s="36">
        <v>0</v>
      </c>
      <c r="X229" s="18">
        <v>0</v>
      </c>
      <c r="Y229" s="18">
        <v>200</v>
      </c>
      <c r="Z229" s="18">
        <v>2400</v>
      </c>
      <c r="AA229" s="18">
        <v>7200</v>
      </c>
      <c r="AB229" s="36"/>
      <c r="AC229" s="36"/>
    </row>
    <row r="230" s="3" customFormat="1" ht="31.5" customHeight="1" spans="1:29">
      <c r="A230" s="18">
        <v>222</v>
      </c>
      <c r="B230" s="18" t="s">
        <v>287</v>
      </c>
      <c r="C230" s="18" t="s">
        <v>274</v>
      </c>
      <c r="D230" s="18" t="s">
        <v>44</v>
      </c>
      <c r="E230" s="18"/>
      <c r="F230" s="19" t="s">
        <v>45</v>
      </c>
      <c r="G230" s="19" t="s">
        <v>46</v>
      </c>
      <c r="H230" s="20">
        <v>42979</v>
      </c>
      <c r="I230" s="20">
        <v>43009</v>
      </c>
      <c r="J230" s="34">
        <v>0</v>
      </c>
      <c r="K230" s="37">
        <f t="shared" si="21"/>
        <v>4</v>
      </c>
      <c r="L230" s="37">
        <f t="shared" si="13"/>
        <v>4</v>
      </c>
      <c r="M230" s="19" t="s">
        <v>47</v>
      </c>
      <c r="N230" s="38">
        <v>17</v>
      </c>
      <c r="O230" s="19" t="s">
        <v>48</v>
      </c>
      <c r="P230" s="19" t="s">
        <v>48</v>
      </c>
      <c r="Q230" s="19" t="s">
        <v>48</v>
      </c>
      <c r="R230" s="19"/>
      <c r="S230" s="19" t="s">
        <v>48</v>
      </c>
      <c r="T230" s="39">
        <v>200</v>
      </c>
      <c r="U230" s="39">
        <v>2400</v>
      </c>
      <c r="V230" s="36">
        <v>100</v>
      </c>
      <c r="W230" s="36">
        <v>0</v>
      </c>
      <c r="X230" s="18">
        <v>0</v>
      </c>
      <c r="Y230" s="18">
        <v>100</v>
      </c>
      <c r="Z230" s="18">
        <v>1200</v>
      </c>
      <c r="AA230" s="18">
        <v>3600</v>
      </c>
      <c r="AB230" s="36"/>
      <c r="AC230" s="36"/>
    </row>
    <row r="231" s="3" customFormat="1" ht="31.5" customHeight="1" spans="1:29">
      <c r="A231" s="18">
        <v>223</v>
      </c>
      <c r="B231" s="18" t="s">
        <v>288</v>
      </c>
      <c r="C231" s="18" t="s">
        <v>274</v>
      </c>
      <c r="D231" s="18" t="s">
        <v>44</v>
      </c>
      <c r="E231" s="18"/>
      <c r="F231" s="19" t="s">
        <v>46</v>
      </c>
      <c r="G231" s="19" t="s">
        <v>46</v>
      </c>
      <c r="H231" s="20">
        <v>43891</v>
      </c>
      <c r="I231" s="20">
        <v>43922</v>
      </c>
      <c r="J231" s="34">
        <v>0</v>
      </c>
      <c r="K231" s="37">
        <f t="shared" si="21"/>
        <v>2</v>
      </c>
      <c r="L231" s="37">
        <f t="shared" si="13"/>
        <v>2</v>
      </c>
      <c r="M231" s="19" t="s">
        <v>47</v>
      </c>
      <c r="N231" s="38">
        <v>12</v>
      </c>
      <c r="O231" s="19" t="s">
        <v>48</v>
      </c>
      <c r="P231" s="19" t="s">
        <v>48</v>
      </c>
      <c r="Q231" s="19" t="s">
        <v>48</v>
      </c>
      <c r="R231" s="19"/>
      <c r="S231" s="19" t="s">
        <v>48</v>
      </c>
      <c r="T231" s="39">
        <v>100</v>
      </c>
      <c r="U231" s="39">
        <v>1200</v>
      </c>
      <c r="V231" s="36">
        <v>50</v>
      </c>
      <c r="W231" s="36">
        <v>0</v>
      </c>
      <c r="X231" s="18">
        <v>0</v>
      </c>
      <c r="Y231" s="18">
        <v>50</v>
      </c>
      <c r="Z231" s="18">
        <v>600</v>
      </c>
      <c r="AA231" s="18">
        <v>1800</v>
      </c>
      <c r="AB231" s="36"/>
      <c r="AC231" s="36"/>
    </row>
    <row r="232" s="3" customFormat="1" ht="31.5" customHeight="1" spans="1:29">
      <c r="A232" s="18">
        <v>224</v>
      </c>
      <c r="B232" s="18" t="s">
        <v>289</v>
      </c>
      <c r="C232" s="18" t="s">
        <v>274</v>
      </c>
      <c r="D232" s="18" t="s">
        <v>44</v>
      </c>
      <c r="E232" s="18"/>
      <c r="F232" s="19" t="s">
        <v>45</v>
      </c>
      <c r="G232" s="19" t="s">
        <v>46</v>
      </c>
      <c r="H232" s="20">
        <v>42767</v>
      </c>
      <c r="I232" s="20">
        <v>42826</v>
      </c>
      <c r="J232" s="34">
        <v>0</v>
      </c>
      <c r="K232" s="37">
        <f t="shared" si="21"/>
        <v>5</v>
      </c>
      <c r="L232" s="37">
        <f t="shared" si="13"/>
        <v>5</v>
      </c>
      <c r="M232" s="19" t="s">
        <v>47</v>
      </c>
      <c r="N232" s="38">
        <v>16</v>
      </c>
      <c r="O232" s="19" t="s">
        <v>48</v>
      </c>
      <c r="P232" s="19" t="s">
        <v>48</v>
      </c>
      <c r="Q232" s="19" t="s">
        <v>48</v>
      </c>
      <c r="R232" s="19"/>
      <c r="S232" s="19" t="s">
        <v>48</v>
      </c>
      <c r="T232" s="39">
        <v>400</v>
      </c>
      <c r="U232" s="39">
        <v>4800</v>
      </c>
      <c r="V232" s="36">
        <v>200</v>
      </c>
      <c r="W232" s="36">
        <v>0</v>
      </c>
      <c r="X232" s="18">
        <v>0</v>
      </c>
      <c r="Y232" s="18">
        <v>200</v>
      </c>
      <c r="Z232" s="18">
        <v>2400</v>
      </c>
      <c r="AA232" s="18">
        <v>7200</v>
      </c>
      <c r="AB232" s="36"/>
      <c r="AC232" s="36"/>
    </row>
    <row r="233" s="3" customFormat="1" ht="31.5" customHeight="1" spans="1:29">
      <c r="A233" s="18">
        <v>225</v>
      </c>
      <c r="B233" s="18" t="s">
        <v>290</v>
      </c>
      <c r="C233" s="18" t="s">
        <v>274</v>
      </c>
      <c r="D233" s="18" t="s">
        <v>44</v>
      </c>
      <c r="E233" s="18"/>
      <c r="F233" s="19" t="s">
        <v>46</v>
      </c>
      <c r="G233" s="19" t="s">
        <v>46</v>
      </c>
      <c r="H233" s="20">
        <v>41671</v>
      </c>
      <c r="I233" s="20">
        <v>41730</v>
      </c>
      <c r="J233" s="34">
        <v>0</v>
      </c>
      <c r="K233" s="37">
        <f t="shared" si="21"/>
        <v>8</v>
      </c>
      <c r="L233" s="37">
        <f t="shared" si="13"/>
        <v>8</v>
      </c>
      <c r="M233" s="19" t="s">
        <v>47</v>
      </c>
      <c r="N233" s="38">
        <v>14</v>
      </c>
      <c r="O233" s="19" t="s">
        <v>48</v>
      </c>
      <c r="P233" s="19" t="s">
        <v>48</v>
      </c>
      <c r="Q233" s="19" t="s">
        <v>48</v>
      </c>
      <c r="R233" s="19"/>
      <c r="S233" s="19" t="s">
        <v>48</v>
      </c>
      <c r="T233" s="39">
        <v>500</v>
      </c>
      <c r="U233" s="39">
        <v>6000</v>
      </c>
      <c r="V233" s="36">
        <v>250</v>
      </c>
      <c r="W233" s="36">
        <v>0</v>
      </c>
      <c r="X233" s="18">
        <v>0</v>
      </c>
      <c r="Y233" s="18">
        <v>250</v>
      </c>
      <c r="Z233" s="18">
        <v>3000</v>
      </c>
      <c r="AA233" s="18">
        <v>9000</v>
      </c>
      <c r="AB233" s="36"/>
      <c r="AC233" s="36"/>
    </row>
    <row r="234" s="3" customFormat="1" ht="31.5" customHeight="1" spans="1:29">
      <c r="A234" s="18">
        <v>226</v>
      </c>
      <c r="B234" s="18" t="s">
        <v>291</v>
      </c>
      <c r="C234" s="18" t="s">
        <v>274</v>
      </c>
      <c r="D234" s="18" t="s">
        <v>52</v>
      </c>
      <c r="E234" s="18"/>
      <c r="F234" s="19" t="s">
        <v>46</v>
      </c>
      <c r="G234" s="19" t="s">
        <v>79</v>
      </c>
      <c r="H234" s="20">
        <v>41730</v>
      </c>
      <c r="I234" s="20">
        <v>41730</v>
      </c>
      <c r="J234" s="34">
        <v>0</v>
      </c>
      <c r="K234" s="37">
        <f t="shared" si="21"/>
        <v>8</v>
      </c>
      <c r="L234" s="37">
        <f t="shared" si="13"/>
        <v>8</v>
      </c>
      <c r="M234" s="19" t="s">
        <v>47</v>
      </c>
      <c r="N234" s="38">
        <v>16</v>
      </c>
      <c r="O234" s="19" t="s">
        <v>48</v>
      </c>
      <c r="P234" s="19" t="s">
        <v>48</v>
      </c>
      <c r="Q234" s="19" t="s">
        <v>48</v>
      </c>
      <c r="R234" s="19"/>
      <c r="S234" s="19" t="s">
        <v>48</v>
      </c>
      <c r="T234" s="39">
        <v>500</v>
      </c>
      <c r="U234" s="39">
        <v>6000</v>
      </c>
      <c r="V234" s="36">
        <v>250</v>
      </c>
      <c r="W234" s="36">
        <v>0</v>
      </c>
      <c r="X234" s="18">
        <v>0</v>
      </c>
      <c r="Y234" s="18">
        <v>250</v>
      </c>
      <c r="Z234" s="18">
        <v>3000</v>
      </c>
      <c r="AA234" s="18">
        <v>9000</v>
      </c>
      <c r="AB234" s="36"/>
      <c r="AC234" s="36"/>
    </row>
    <row r="235" s="3" customFormat="1" ht="31.5" customHeight="1" spans="1:29">
      <c r="A235" s="18">
        <v>227</v>
      </c>
      <c r="B235" s="18" t="s">
        <v>292</v>
      </c>
      <c r="C235" s="18" t="s">
        <v>274</v>
      </c>
      <c r="D235" s="18" t="s">
        <v>44</v>
      </c>
      <c r="E235" s="18"/>
      <c r="F235" s="19" t="s">
        <v>45</v>
      </c>
      <c r="G235" s="19" t="s">
        <v>46</v>
      </c>
      <c r="H235" s="20">
        <v>42948</v>
      </c>
      <c r="I235" s="20">
        <v>43009</v>
      </c>
      <c r="J235" s="34">
        <v>1</v>
      </c>
      <c r="K235" s="37">
        <f t="shared" si="21"/>
        <v>4</v>
      </c>
      <c r="L235" s="37">
        <f t="shared" si="13"/>
        <v>5</v>
      </c>
      <c r="M235" s="19" t="s">
        <v>47</v>
      </c>
      <c r="N235" s="38">
        <v>14</v>
      </c>
      <c r="O235" s="19" t="s">
        <v>48</v>
      </c>
      <c r="P235" s="19" t="s">
        <v>48</v>
      </c>
      <c r="Q235" s="19" t="s">
        <v>48</v>
      </c>
      <c r="R235" s="19"/>
      <c r="S235" s="19" t="s">
        <v>48</v>
      </c>
      <c r="T235" s="39">
        <v>400</v>
      </c>
      <c r="U235" s="39">
        <v>4800</v>
      </c>
      <c r="V235" s="36">
        <v>200</v>
      </c>
      <c r="W235" s="36">
        <v>0</v>
      </c>
      <c r="X235" s="18">
        <v>0</v>
      </c>
      <c r="Y235" s="18">
        <v>200</v>
      </c>
      <c r="Z235" s="18">
        <v>2400</v>
      </c>
      <c r="AA235" s="18">
        <v>7200</v>
      </c>
      <c r="AB235" s="36"/>
      <c r="AC235" s="36"/>
    </row>
    <row r="236" s="3" customFormat="1" ht="31.5" customHeight="1" spans="1:29">
      <c r="A236" s="18">
        <v>228</v>
      </c>
      <c r="B236" s="18" t="s">
        <v>293</v>
      </c>
      <c r="C236" s="18" t="s">
        <v>274</v>
      </c>
      <c r="D236" s="18" t="s">
        <v>52</v>
      </c>
      <c r="E236" s="18"/>
      <c r="F236" s="19" t="s">
        <v>45</v>
      </c>
      <c r="G236" s="19" t="s">
        <v>45</v>
      </c>
      <c r="H236" s="20">
        <v>41365</v>
      </c>
      <c r="I236" s="20">
        <v>41365</v>
      </c>
      <c r="J236" s="34">
        <v>0</v>
      </c>
      <c r="K236" s="37">
        <f t="shared" si="21"/>
        <v>9</v>
      </c>
      <c r="L236" s="37">
        <f t="shared" si="13"/>
        <v>9</v>
      </c>
      <c r="M236" s="19" t="s">
        <v>47</v>
      </c>
      <c r="N236" s="38">
        <v>18</v>
      </c>
      <c r="O236" s="19" t="s">
        <v>48</v>
      </c>
      <c r="P236" s="19" t="s">
        <v>48</v>
      </c>
      <c r="Q236" s="19" t="s">
        <v>48</v>
      </c>
      <c r="R236" s="19"/>
      <c r="S236" s="19" t="s">
        <v>48</v>
      </c>
      <c r="T236" s="39">
        <v>500</v>
      </c>
      <c r="U236" s="39">
        <v>6000</v>
      </c>
      <c r="V236" s="36">
        <v>250</v>
      </c>
      <c r="W236" s="36">
        <v>0</v>
      </c>
      <c r="X236" s="18">
        <v>0</v>
      </c>
      <c r="Y236" s="18">
        <v>250</v>
      </c>
      <c r="Z236" s="18">
        <v>3000</v>
      </c>
      <c r="AA236" s="18">
        <v>9000</v>
      </c>
      <c r="AB236" s="36"/>
      <c r="AC236" s="36"/>
    </row>
    <row r="237" s="3" customFormat="1" ht="31.5" customHeight="1" spans="1:29">
      <c r="A237" s="18">
        <v>229</v>
      </c>
      <c r="B237" s="18" t="s">
        <v>294</v>
      </c>
      <c r="C237" s="18" t="s">
        <v>274</v>
      </c>
      <c r="D237" s="18" t="s">
        <v>44</v>
      </c>
      <c r="E237" s="18"/>
      <c r="F237" s="19" t="s">
        <v>46</v>
      </c>
      <c r="G237" s="19" t="s">
        <v>46</v>
      </c>
      <c r="H237" s="20">
        <v>41365</v>
      </c>
      <c r="I237" s="20">
        <v>41365</v>
      </c>
      <c r="J237" s="34">
        <v>0</v>
      </c>
      <c r="K237" s="37">
        <f t="shared" si="21"/>
        <v>9</v>
      </c>
      <c r="L237" s="37">
        <f t="shared" si="13"/>
        <v>9</v>
      </c>
      <c r="M237" s="19" t="s">
        <v>47</v>
      </c>
      <c r="N237" s="38">
        <v>11</v>
      </c>
      <c r="O237" s="19" t="s">
        <v>48</v>
      </c>
      <c r="P237" s="19" t="s">
        <v>48</v>
      </c>
      <c r="Q237" s="19" t="s">
        <v>48</v>
      </c>
      <c r="R237" s="19"/>
      <c r="S237" s="19" t="s">
        <v>48</v>
      </c>
      <c r="T237" s="39">
        <v>500</v>
      </c>
      <c r="U237" s="39">
        <v>6000</v>
      </c>
      <c r="V237" s="36">
        <v>250</v>
      </c>
      <c r="W237" s="36">
        <v>0</v>
      </c>
      <c r="X237" s="18">
        <v>0</v>
      </c>
      <c r="Y237" s="18">
        <v>250</v>
      </c>
      <c r="Z237" s="18">
        <v>3000</v>
      </c>
      <c r="AA237" s="18">
        <v>9000</v>
      </c>
      <c r="AB237" s="36"/>
      <c r="AC237" s="36"/>
    </row>
    <row r="238" s="3" customFormat="1" ht="31.5" customHeight="1" spans="1:29">
      <c r="A238" s="18">
        <v>230</v>
      </c>
      <c r="B238" s="18" t="s">
        <v>295</v>
      </c>
      <c r="C238" s="18" t="s">
        <v>274</v>
      </c>
      <c r="D238" s="18" t="s">
        <v>44</v>
      </c>
      <c r="E238" s="18"/>
      <c r="F238" s="19" t="s">
        <v>46</v>
      </c>
      <c r="G238" s="19" t="s">
        <v>79</v>
      </c>
      <c r="H238" s="20">
        <v>42948</v>
      </c>
      <c r="I238" s="20">
        <v>43009</v>
      </c>
      <c r="J238" s="34">
        <v>0</v>
      </c>
      <c r="K238" s="37">
        <f t="shared" si="21"/>
        <v>4</v>
      </c>
      <c r="L238" s="37">
        <f t="shared" si="13"/>
        <v>4</v>
      </c>
      <c r="M238" s="19" t="s">
        <v>47</v>
      </c>
      <c r="N238" s="38">
        <v>16</v>
      </c>
      <c r="O238" s="19" t="s">
        <v>48</v>
      </c>
      <c r="P238" s="19" t="s">
        <v>48</v>
      </c>
      <c r="Q238" s="19" t="s">
        <v>48</v>
      </c>
      <c r="R238" s="19"/>
      <c r="S238" s="19" t="s">
        <v>48</v>
      </c>
      <c r="T238" s="39">
        <v>200</v>
      </c>
      <c r="U238" s="39">
        <v>2400</v>
      </c>
      <c r="V238" s="36">
        <v>100</v>
      </c>
      <c r="W238" s="36">
        <v>0</v>
      </c>
      <c r="X238" s="18">
        <v>0</v>
      </c>
      <c r="Y238" s="18">
        <v>100</v>
      </c>
      <c r="Z238" s="18">
        <v>1200</v>
      </c>
      <c r="AA238" s="18">
        <v>3600</v>
      </c>
      <c r="AB238" s="36"/>
      <c r="AC238" s="36"/>
    </row>
    <row r="239" s="3" customFormat="1" ht="31.5" customHeight="1" spans="1:29">
      <c r="A239" s="18">
        <v>231</v>
      </c>
      <c r="B239" s="18" t="s">
        <v>296</v>
      </c>
      <c r="C239" s="18" t="s">
        <v>274</v>
      </c>
      <c r="D239" s="18" t="s">
        <v>44</v>
      </c>
      <c r="E239" s="18"/>
      <c r="F239" s="19" t="s">
        <v>46</v>
      </c>
      <c r="G239" s="19" t="s">
        <v>46</v>
      </c>
      <c r="H239" s="20">
        <v>41852</v>
      </c>
      <c r="I239" s="20">
        <v>41913</v>
      </c>
      <c r="J239" s="34">
        <v>0</v>
      </c>
      <c r="K239" s="37">
        <f t="shared" si="21"/>
        <v>7</v>
      </c>
      <c r="L239" s="37">
        <f t="shared" si="13"/>
        <v>7</v>
      </c>
      <c r="M239" s="19" t="s">
        <v>47</v>
      </c>
      <c r="N239" s="38">
        <v>16</v>
      </c>
      <c r="O239" s="19" t="s">
        <v>48</v>
      </c>
      <c r="P239" s="19" t="s">
        <v>48</v>
      </c>
      <c r="Q239" s="19" t="s">
        <v>48</v>
      </c>
      <c r="R239" s="19"/>
      <c r="S239" s="19" t="s">
        <v>48</v>
      </c>
      <c r="T239" s="39">
        <v>400</v>
      </c>
      <c r="U239" s="39">
        <v>4800</v>
      </c>
      <c r="V239" s="36">
        <v>200</v>
      </c>
      <c r="W239" s="36">
        <v>0</v>
      </c>
      <c r="X239" s="18">
        <v>0</v>
      </c>
      <c r="Y239" s="18">
        <v>200</v>
      </c>
      <c r="Z239" s="18">
        <v>2400</v>
      </c>
      <c r="AA239" s="18">
        <v>7200</v>
      </c>
      <c r="AB239" s="36"/>
      <c r="AC239" s="36"/>
    </row>
    <row r="240" s="3" customFormat="1" ht="31.5" customHeight="1" spans="1:29">
      <c r="A240" s="18">
        <v>232</v>
      </c>
      <c r="B240" s="18" t="s">
        <v>297</v>
      </c>
      <c r="C240" s="18" t="s">
        <v>274</v>
      </c>
      <c r="D240" s="18" t="s">
        <v>44</v>
      </c>
      <c r="E240" s="18"/>
      <c r="F240" s="19" t="s">
        <v>46</v>
      </c>
      <c r="G240" s="19" t="s">
        <v>46</v>
      </c>
      <c r="H240" s="20">
        <v>42767</v>
      </c>
      <c r="I240" s="20">
        <v>42826</v>
      </c>
      <c r="J240" s="34">
        <v>0</v>
      </c>
      <c r="K240" s="37">
        <f t="shared" si="21"/>
        <v>5</v>
      </c>
      <c r="L240" s="37">
        <f t="shared" si="13"/>
        <v>5</v>
      </c>
      <c r="M240" s="19" t="s">
        <v>47</v>
      </c>
      <c r="N240" s="38">
        <v>16</v>
      </c>
      <c r="O240" s="19" t="s">
        <v>48</v>
      </c>
      <c r="P240" s="19" t="s">
        <v>48</v>
      </c>
      <c r="Q240" s="19" t="s">
        <v>48</v>
      </c>
      <c r="R240" s="19"/>
      <c r="S240" s="19" t="s">
        <v>48</v>
      </c>
      <c r="T240" s="39">
        <v>400</v>
      </c>
      <c r="U240" s="39">
        <v>4800</v>
      </c>
      <c r="V240" s="36">
        <v>200</v>
      </c>
      <c r="W240" s="36">
        <v>0</v>
      </c>
      <c r="X240" s="18">
        <v>0</v>
      </c>
      <c r="Y240" s="18">
        <v>200</v>
      </c>
      <c r="Z240" s="18">
        <v>2400</v>
      </c>
      <c r="AA240" s="18">
        <v>7200</v>
      </c>
      <c r="AB240" s="36"/>
      <c r="AC240" s="36"/>
    </row>
    <row r="241" s="3" customFormat="1" ht="31.5" customHeight="1" spans="1:29">
      <c r="A241" s="18">
        <v>233</v>
      </c>
      <c r="B241" s="18" t="s">
        <v>298</v>
      </c>
      <c r="C241" s="18" t="s">
        <v>274</v>
      </c>
      <c r="D241" s="18" t="s">
        <v>52</v>
      </c>
      <c r="E241" s="18"/>
      <c r="F241" s="19" t="s">
        <v>45</v>
      </c>
      <c r="G241" s="19" t="s">
        <v>45</v>
      </c>
      <c r="H241" s="20">
        <v>41730</v>
      </c>
      <c r="I241" s="20">
        <v>41730</v>
      </c>
      <c r="J241" s="34">
        <v>0</v>
      </c>
      <c r="K241" s="37">
        <f t="shared" si="21"/>
        <v>8</v>
      </c>
      <c r="L241" s="37">
        <f t="shared" si="13"/>
        <v>8</v>
      </c>
      <c r="M241" s="19" t="s">
        <v>47</v>
      </c>
      <c r="N241" s="38">
        <v>16</v>
      </c>
      <c r="O241" s="19" t="s">
        <v>48</v>
      </c>
      <c r="P241" s="19" t="s">
        <v>48</v>
      </c>
      <c r="Q241" s="19" t="s">
        <v>48</v>
      </c>
      <c r="R241" s="19"/>
      <c r="S241" s="19" t="s">
        <v>48</v>
      </c>
      <c r="T241" s="39">
        <v>500</v>
      </c>
      <c r="U241" s="39">
        <v>6000</v>
      </c>
      <c r="V241" s="36">
        <v>250</v>
      </c>
      <c r="W241" s="36">
        <v>0</v>
      </c>
      <c r="X241" s="18">
        <v>0</v>
      </c>
      <c r="Y241" s="18">
        <v>250</v>
      </c>
      <c r="Z241" s="18">
        <v>3000</v>
      </c>
      <c r="AA241" s="18">
        <v>9000</v>
      </c>
      <c r="AB241" s="36"/>
      <c r="AC241" s="36"/>
    </row>
    <row r="242" s="3" customFormat="1" ht="31.5" customHeight="1" spans="1:29">
      <c r="A242" s="18">
        <v>234</v>
      </c>
      <c r="B242" s="18" t="s">
        <v>299</v>
      </c>
      <c r="C242" s="18" t="s">
        <v>274</v>
      </c>
      <c r="D242" s="18" t="s">
        <v>44</v>
      </c>
      <c r="E242" s="18"/>
      <c r="F242" s="19" t="s">
        <v>46</v>
      </c>
      <c r="G242" s="19" t="s">
        <v>46</v>
      </c>
      <c r="H242" s="20">
        <v>43891</v>
      </c>
      <c r="I242" s="20">
        <v>43922</v>
      </c>
      <c r="J242" s="34">
        <v>0</v>
      </c>
      <c r="K242" s="37">
        <f t="shared" si="21"/>
        <v>2</v>
      </c>
      <c r="L242" s="37">
        <f t="shared" si="13"/>
        <v>2</v>
      </c>
      <c r="M242" s="19" t="s">
        <v>47</v>
      </c>
      <c r="N242" s="38">
        <v>18</v>
      </c>
      <c r="O242" s="19" t="s">
        <v>48</v>
      </c>
      <c r="P242" s="19" t="s">
        <v>48</v>
      </c>
      <c r="Q242" s="19" t="s">
        <v>48</v>
      </c>
      <c r="R242" s="19"/>
      <c r="S242" s="19" t="s">
        <v>48</v>
      </c>
      <c r="T242" s="39">
        <v>100</v>
      </c>
      <c r="U242" s="39">
        <v>1200</v>
      </c>
      <c r="V242" s="36">
        <v>50</v>
      </c>
      <c r="W242" s="36">
        <v>0</v>
      </c>
      <c r="X242" s="18">
        <v>0</v>
      </c>
      <c r="Y242" s="18">
        <v>50</v>
      </c>
      <c r="Z242" s="18">
        <v>600</v>
      </c>
      <c r="AA242" s="18">
        <v>1800</v>
      </c>
      <c r="AB242" s="36"/>
      <c r="AC242" s="36"/>
    </row>
    <row r="243" s="3" customFormat="1" ht="31.5" customHeight="1" spans="1:29">
      <c r="A243" s="18">
        <v>235</v>
      </c>
      <c r="B243" s="18" t="s">
        <v>300</v>
      </c>
      <c r="C243" s="18" t="s">
        <v>274</v>
      </c>
      <c r="D243" s="18" t="s">
        <v>44</v>
      </c>
      <c r="E243" s="18"/>
      <c r="F243" s="19" t="s">
        <v>45</v>
      </c>
      <c r="G243" s="19" t="s">
        <v>46</v>
      </c>
      <c r="H243" s="20">
        <v>42583</v>
      </c>
      <c r="I243" s="20">
        <v>42644</v>
      </c>
      <c r="J243" s="34">
        <v>0</v>
      </c>
      <c r="K243" s="37">
        <f t="shared" si="21"/>
        <v>5</v>
      </c>
      <c r="L243" s="37">
        <f t="shared" si="13"/>
        <v>5</v>
      </c>
      <c r="M243" s="19" t="s">
        <v>47</v>
      </c>
      <c r="N243" s="38">
        <v>18</v>
      </c>
      <c r="O243" s="19" t="s">
        <v>48</v>
      </c>
      <c r="P243" s="19" t="s">
        <v>48</v>
      </c>
      <c r="Q243" s="19" t="s">
        <v>48</v>
      </c>
      <c r="R243" s="19"/>
      <c r="S243" s="19" t="s">
        <v>48</v>
      </c>
      <c r="T243" s="39">
        <v>400</v>
      </c>
      <c r="U243" s="39">
        <v>4800</v>
      </c>
      <c r="V243" s="36">
        <v>200</v>
      </c>
      <c r="W243" s="36">
        <v>0</v>
      </c>
      <c r="X243" s="18">
        <v>0</v>
      </c>
      <c r="Y243" s="18">
        <v>200</v>
      </c>
      <c r="Z243" s="18">
        <v>2400</v>
      </c>
      <c r="AA243" s="18">
        <v>7200</v>
      </c>
      <c r="AB243" s="36"/>
      <c r="AC243" s="36"/>
    </row>
    <row r="244" s="3" customFormat="1" ht="31.5" customHeight="1" spans="1:29">
      <c r="A244" s="18">
        <v>236</v>
      </c>
      <c r="B244" s="18" t="s">
        <v>301</v>
      </c>
      <c r="C244" s="18" t="s">
        <v>274</v>
      </c>
      <c r="D244" s="18" t="s">
        <v>44</v>
      </c>
      <c r="E244" s="18"/>
      <c r="F244" s="19" t="s">
        <v>46</v>
      </c>
      <c r="G244" s="19" t="s">
        <v>79</v>
      </c>
      <c r="H244" s="20">
        <v>43497</v>
      </c>
      <c r="I244" s="20">
        <v>43556</v>
      </c>
      <c r="J244" s="34">
        <v>0</v>
      </c>
      <c r="K244" s="37">
        <f t="shared" si="21"/>
        <v>3</v>
      </c>
      <c r="L244" s="37">
        <f t="shared" si="13"/>
        <v>3</v>
      </c>
      <c r="M244" s="19" t="s">
        <v>47</v>
      </c>
      <c r="N244" s="38">
        <v>15</v>
      </c>
      <c r="O244" s="19" t="s">
        <v>48</v>
      </c>
      <c r="P244" s="19" t="s">
        <v>48</v>
      </c>
      <c r="Q244" s="19" t="s">
        <v>48</v>
      </c>
      <c r="R244" s="19"/>
      <c r="S244" s="19" t="s">
        <v>48</v>
      </c>
      <c r="T244" s="39">
        <v>200</v>
      </c>
      <c r="U244" s="39">
        <v>2400</v>
      </c>
      <c r="V244" s="36">
        <v>100</v>
      </c>
      <c r="W244" s="36">
        <v>0</v>
      </c>
      <c r="X244" s="18">
        <v>0</v>
      </c>
      <c r="Y244" s="18">
        <v>100</v>
      </c>
      <c r="Z244" s="18">
        <v>1200</v>
      </c>
      <c r="AA244" s="18">
        <v>3600</v>
      </c>
      <c r="AB244" s="36"/>
      <c r="AC244" s="36"/>
    </row>
    <row r="245" s="3" customFormat="1" ht="31.5" customHeight="1" spans="1:29">
      <c r="A245" s="18">
        <v>237</v>
      </c>
      <c r="B245" s="18" t="s">
        <v>302</v>
      </c>
      <c r="C245" s="18" t="s">
        <v>274</v>
      </c>
      <c r="D245" s="18" t="s">
        <v>44</v>
      </c>
      <c r="E245" s="18"/>
      <c r="F245" s="19" t="s">
        <v>45</v>
      </c>
      <c r="G245" s="19" t="s">
        <v>45</v>
      </c>
      <c r="H245" s="20">
        <v>42583</v>
      </c>
      <c r="I245" s="20">
        <v>42644</v>
      </c>
      <c r="J245" s="34">
        <v>0</v>
      </c>
      <c r="K245" s="37">
        <f t="shared" si="21"/>
        <v>5</v>
      </c>
      <c r="L245" s="37">
        <f t="shared" si="13"/>
        <v>5</v>
      </c>
      <c r="M245" s="19" t="s">
        <v>47</v>
      </c>
      <c r="N245" s="38">
        <v>16</v>
      </c>
      <c r="O245" s="19" t="s">
        <v>48</v>
      </c>
      <c r="P245" s="19" t="s">
        <v>48</v>
      </c>
      <c r="Q245" s="19" t="s">
        <v>48</v>
      </c>
      <c r="R245" s="19"/>
      <c r="S245" s="19" t="s">
        <v>48</v>
      </c>
      <c r="T245" s="39">
        <v>400</v>
      </c>
      <c r="U245" s="39">
        <v>4800</v>
      </c>
      <c r="V245" s="36">
        <v>200</v>
      </c>
      <c r="W245" s="36">
        <v>0</v>
      </c>
      <c r="X245" s="18">
        <v>0</v>
      </c>
      <c r="Y245" s="18">
        <v>200</v>
      </c>
      <c r="Z245" s="18">
        <v>2400</v>
      </c>
      <c r="AA245" s="18">
        <v>7200</v>
      </c>
      <c r="AB245" s="36"/>
      <c r="AC245" s="36"/>
    </row>
    <row r="246" s="3" customFormat="1" ht="31.5" customHeight="1" spans="1:29">
      <c r="A246" s="18">
        <v>238</v>
      </c>
      <c r="B246" s="18" t="s">
        <v>303</v>
      </c>
      <c r="C246" s="18" t="s">
        <v>274</v>
      </c>
      <c r="D246" s="18" t="s">
        <v>44</v>
      </c>
      <c r="E246" s="18"/>
      <c r="F246" s="19" t="s">
        <v>46</v>
      </c>
      <c r="G246" s="19" t="s">
        <v>46</v>
      </c>
      <c r="H246" s="20">
        <v>42095</v>
      </c>
      <c r="I246" s="20">
        <v>42095</v>
      </c>
      <c r="J246" s="34">
        <v>0</v>
      </c>
      <c r="K246" s="37">
        <f t="shared" si="21"/>
        <v>7</v>
      </c>
      <c r="L246" s="37">
        <f t="shared" si="13"/>
        <v>7</v>
      </c>
      <c r="M246" s="19" t="s">
        <v>47</v>
      </c>
      <c r="N246" s="38">
        <v>15</v>
      </c>
      <c r="O246" s="19" t="s">
        <v>48</v>
      </c>
      <c r="P246" s="19" t="s">
        <v>48</v>
      </c>
      <c r="Q246" s="19" t="s">
        <v>48</v>
      </c>
      <c r="R246" s="19"/>
      <c r="S246" s="19" t="s">
        <v>48</v>
      </c>
      <c r="T246" s="39">
        <v>400</v>
      </c>
      <c r="U246" s="39">
        <v>4800</v>
      </c>
      <c r="V246" s="36">
        <v>200</v>
      </c>
      <c r="W246" s="36">
        <v>0</v>
      </c>
      <c r="X246" s="18">
        <v>0</v>
      </c>
      <c r="Y246" s="18">
        <v>200</v>
      </c>
      <c r="Z246" s="18">
        <v>2400</v>
      </c>
      <c r="AA246" s="18">
        <v>7200</v>
      </c>
      <c r="AB246" s="36"/>
      <c r="AC246" s="36"/>
    </row>
    <row r="247" s="3" customFormat="1" ht="31.5" customHeight="1" spans="1:29">
      <c r="A247" s="18">
        <v>239</v>
      </c>
      <c r="B247" s="18" t="s">
        <v>304</v>
      </c>
      <c r="C247" s="18" t="s">
        <v>274</v>
      </c>
      <c r="D247" s="18" t="s">
        <v>52</v>
      </c>
      <c r="E247" s="18"/>
      <c r="F247" s="19" t="s">
        <v>45</v>
      </c>
      <c r="G247" s="19" t="s">
        <v>46</v>
      </c>
      <c r="H247" s="20">
        <v>43525</v>
      </c>
      <c r="I247" s="20">
        <v>43556</v>
      </c>
      <c r="J247" s="34">
        <v>5</v>
      </c>
      <c r="K247" s="37">
        <f t="shared" si="21"/>
        <v>3</v>
      </c>
      <c r="L247" s="37">
        <f t="shared" si="13"/>
        <v>8</v>
      </c>
      <c r="M247" s="19" t="s">
        <v>47</v>
      </c>
      <c r="N247" s="38">
        <v>16</v>
      </c>
      <c r="O247" s="19" t="s">
        <v>48</v>
      </c>
      <c r="P247" s="19" t="s">
        <v>48</v>
      </c>
      <c r="Q247" s="19" t="s">
        <v>48</v>
      </c>
      <c r="R247" s="19"/>
      <c r="S247" s="19" t="s">
        <v>48</v>
      </c>
      <c r="T247" s="39">
        <v>500</v>
      </c>
      <c r="U247" s="39">
        <v>6000</v>
      </c>
      <c r="V247" s="36">
        <v>250</v>
      </c>
      <c r="W247" s="36">
        <v>0</v>
      </c>
      <c r="X247" s="18">
        <v>0</v>
      </c>
      <c r="Y247" s="18">
        <v>250</v>
      </c>
      <c r="Z247" s="18">
        <v>3000</v>
      </c>
      <c r="AA247" s="18">
        <v>9000</v>
      </c>
      <c r="AB247" s="36"/>
      <c r="AC247" s="36"/>
    </row>
    <row r="248" s="3" customFormat="1" ht="31.5" customHeight="1" spans="1:29">
      <c r="A248" s="18">
        <v>240</v>
      </c>
      <c r="B248" s="18" t="s">
        <v>305</v>
      </c>
      <c r="C248" s="18" t="s">
        <v>274</v>
      </c>
      <c r="D248" s="18" t="s">
        <v>44</v>
      </c>
      <c r="E248" s="18"/>
      <c r="F248" s="19" t="s">
        <v>45</v>
      </c>
      <c r="G248" s="19" t="s">
        <v>45</v>
      </c>
      <c r="H248" s="20">
        <v>43891</v>
      </c>
      <c r="I248" s="20">
        <v>43952</v>
      </c>
      <c r="J248" s="34">
        <v>0</v>
      </c>
      <c r="K248" s="37">
        <f t="shared" si="21"/>
        <v>2</v>
      </c>
      <c r="L248" s="37">
        <f t="shared" si="13"/>
        <v>2</v>
      </c>
      <c r="M248" s="19" t="s">
        <v>47</v>
      </c>
      <c r="N248" s="38">
        <v>16</v>
      </c>
      <c r="O248" s="19" t="s">
        <v>48</v>
      </c>
      <c r="P248" s="19" t="s">
        <v>48</v>
      </c>
      <c r="Q248" s="19" t="s">
        <v>48</v>
      </c>
      <c r="R248" s="19"/>
      <c r="S248" s="19" t="s">
        <v>48</v>
      </c>
      <c r="T248" s="39">
        <v>100</v>
      </c>
      <c r="U248" s="39">
        <v>1200</v>
      </c>
      <c r="V248" s="36">
        <v>50</v>
      </c>
      <c r="W248" s="36">
        <v>0</v>
      </c>
      <c r="X248" s="18">
        <v>0</v>
      </c>
      <c r="Y248" s="18">
        <v>50</v>
      </c>
      <c r="Z248" s="18">
        <v>600</v>
      </c>
      <c r="AA248" s="18">
        <v>1800</v>
      </c>
      <c r="AB248" s="36"/>
      <c r="AC248" s="36" t="s">
        <v>50</v>
      </c>
    </row>
    <row r="249" s="3" customFormat="1" ht="31.5" customHeight="1" spans="1:29">
      <c r="A249" s="18">
        <v>241</v>
      </c>
      <c r="B249" s="18" t="s">
        <v>306</v>
      </c>
      <c r="C249" s="18" t="s">
        <v>274</v>
      </c>
      <c r="D249" s="18" t="s">
        <v>52</v>
      </c>
      <c r="E249" s="18"/>
      <c r="F249" s="19" t="s">
        <v>45</v>
      </c>
      <c r="G249" s="19" t="s">
        <v>45</v>
      </c>
      <c r="H249" s="20">
        <v>42948</v>
      </c>
      <c r="I249" s="20">
        <v>43009</v>
      </c>
      <c r="J249" s="34">
        <v>0</v>
      </c>
      <c r="K249" s="37">
        <f t="shared" si="21"/>
        <v>4</v>
      </c>
      <c r="L249" s="37">
        <f t="shared" si="13"/>
        <v>4</v>
      </c>
      <c r="M249" s="19" t="s">
        <v>47</v>
      </c>
      <c r="N249" s="38">
        <v>16</v>
      </c>
      <c r="O249" s="19" t="s">
        <v>48</v>
      </c>
      <c r="P249" s="19" t="s">
        <v>48</v>
      </c>
      <c r="Q249" s="19" t="s">
        <v>48</v>
      </c>
      <c r="R249" s="19"/>
      <c r="S249" s="19" t="s">
        <v>48</v>
      </c>
      <c r="T249" s="39">
        <v>200</v>
      </c>
      <c r="U249" s="39">
        <v>2400</v>
      </c>
      <c r="V249" s="36">
        <v>100</v>
      </c>
      <c r="W249" s="36">
        <v>0</v>
      </c>
      <c r="X249" s="18">
        <v>0</v>
      </c>
      <c r="Y249" s="18">
        <v>100</v>
      </c>
      <c r="Z249" s="18">
        <v>1200</v>
      </c>
      <c r="AA249" s="18">
        <v>3600</v>
      </c>
      <c r="AB249" s="36"/>
      <c r="AC249" s="36" t="s">
        <v>50</v>
      </c>
    </row>
    <row r="250" s="3" customFormat="1" ht="31.5" customHeight="1" spans="1:29">
      <c r="A250" s="18">
        <v>242</v>
      </c>
      <c r="B250" s="18" t="s">
        <v>307</v>
      </c>
      <c r="C250" s="18" t="s">
        <v>274</v>
      </c>
      <c r="D250" s="18" t="s">
        <v>44</v>
      </c>
      <c r="E250" s="18"/>
      <c r="F250" s="19" t="s">
        <v>45</v>
      </c>
      <c r="G250" s="19" t="s">
        <v>46</v>
      </c>
      <c r="H250" s="20">
        <v>44228</v>
      </c>
      <c r="I250" s="20">
        <v>44287</v>
      </c>
      <c r="J250" s="34">
        <v>0</v>
      </c>
      <c r="K250" s="37">
        <f t="shared" si="21"/>
        <v>1</v>
      </c>
      <c r="L250" s="37">
        <f t="shared" si="13"/>
        <v>1</v>
      </c>
      <c r="M250" s="19" t="s">
        <v>47</v>
      </c>
      <c r="N250" s="38">
        <v>16</v>
      </c>
      <c r="O250" s="19" t="s">
        <v>48</v>
      </c>
      <c r="P250" s="19" t="s">
        <v>48</v>
      </c>
      <c r="Q250" s="19" t="s">
        <v>48</v>
      </c>
      <c r="R250" s="19"/>
      <c r="S250" s="19" t="s">
        <v>48</v>
      </c>
      <c r="T250" s="39">
        <v>100</v>
      </c>
      <c r="U250" s="39">
        <v>1200</v>
      </c>
      <c r="V250" s="36">
        <v>50</v>
      </c>
      <c r="W250" s="36">
        <v>0</v>
      </c>
      <c r="X250" s="18">
        <v>0</v>
      </c>
      <c r="Y250" s="18">
        <v>50</v>
      </c>
      <c r="Z250" s="18">
        <v>600</v>
      </c>
      <c r="AA250" s="18">
        <v>1800</v>
      </c>
      <c r="AB250" s="36"/>
      <c r="AC250" s="36" t="s">
        <v>50</v>
      </c>
    </row>
    <row r="251" s="3" customFormat="1" ht="31.5" customHeight="1" spans="1:29">
      <c r="A251" s="18">
        <v>243</v>
      </c>
      <c r="B251" s="18" t="s">
        <v>308</v>
      </c>
      <c r="C251" s="18" t="s">
        <v>274</v>
      </c>
      <c r="D251" s="18" t="s">
        <v>52</v>
      </c>
      <c r="E251" s="18"/>
      <c r="F251" s="19" t="s">
        <v>46</v>
      </c>
      <c r="G251" s="19" t="s">
        <v>46</v>
      </c>
      <c r="H251" s="20">
        <v>42064</v>
      </c>
      <c r="I251" s="20">
        <v>42095</v>
      </c>
      <c r="J251" s="34">
        <v>0</v>
      </c>
      <c r="K251" s="37">
        <f t="shared" si="21"/>
        <v>7</v>
      </c>
      <c r="L251" s="37">
        <f t="shared" si="13"/>
        <v>7</v>
      </c>
      <c r="M251" s="19" t="s">
        <v>47</v>
      </c>
      <c r="N251" s="38">
        <v>16</v>
      </c>
      <c r="O251" s="19" t="s">
        <v>48</v>
      </c>
      <c r="P251" s="19" t="s">
        <v>48</v>
      </c>
      <c r="Q251" s="19" t="s">
        <v>48</v>
      </c>
      <c r="R251" s="19"/>
      <c r="S251" s="19" t="s">
        <v>48</v>
      </c>
      <c r="T251" s="39">
        <v>400</v>
      </c>
      <c r="U251" s="39">
        <v>4800</v>
      </c>
      <c r="V251" s="36">
        <v>200</v>
      </c>
      <c r="W251" s="36">
        <v>0</v>
      </c>
      <c r="X251" s="18">
        <v>0</v>
      </c>
      <c r="Y251" s="18">
        <v>200</v>
      </c>
      <c r="Z251" s="18">
        <v>2400</v>
      </c>
      <c r="AA251" s="18">
        <v>7200</v>
      </c>
      <c r="AB251" s="36"/>
      <c r="AC251" s="36" t="s">
        <v>50</v>
      </c>
    </row>
    <row r="252" s="3" customFormat="1" ht="31.5" customHeight="1" spans="1:29">
      <c r="A252" s="18">
        <v>244</v>
      </c>
      <c r="B252" s="18" t="s">
        <v>309</v>
      </c>
      <c r="C252" s="18" t="s">
        <v>274</v>
      </c>
      <c r="D252" s="18" t="s">
        <v>44</v>
      </c>
      <c r="E252" s="18"/>
      <c r="F252" s="19" t="s">
        <v>45</v>
      </c>
      <c r="G252" s="19" t="s">
        <v>45</v>
      </c>
      <c r="H252" s="20">
        <v>43862</v>
      </c>
      <c r="I252" s="20">
        <v>43922</v>
      </c>
      <c r="J252" s="34">
        <v>1</v>
      </c>
      <c r="K252" s="37">
        <f t="shared" si="21"/>
        <v>2</v>
      </c>
      <c r="L252" s="37">
        <f t="shared" si="13"/>
        <v>3</v>
      </c>
      <c r="M252" s="19" t="s">
        <v>47</v>
      </c>
      <c r="N252" s="38">
        <v>14</v>
      </c>
      <c r="O252" s="19" t="s">
        <v>48</v>
      </c>
      <c r="P252" s="19" t="s">
        <v>48</v>
      </c>
      <c r="Q252" s="19" t="s">
        <v>48</v>
      </c>
      <c r="R252" s="19"/>
      <c r="S252" s="19" t="s">
        <v>48</v>
      </c>
      <c r="T252" s="39">
        <v>200</v>
      </c>
      <c r="U252" s="39">
        <v>2400</v>
      </c>
      <c r="V252" s="36">
        <v>100</v>
      </c>
      <c r="W252" s="36">
        <v>0</v>
      </c>
      <c r="X252" s="18">
        <v>0</v>
      </c>
      <c r="Y252" s="18">
        <v>100</v>
      </c>
      <c r="Z252" s="18">
        <v>1200</v>
      </c>
      <c r="AA252" s="18">
        <v>3600</v>
      </c>
      <c r="AB252" s="36"/>
      <c r="AC252" s="36" t="s">
        <v>50</v>
      </c>
    </row>
    <row r="253" s="3" customFormat="1" ht="31.5" customHeight="1" spans="1:29">
      <c r="A253" s="18">
        <v>245</v>
      </c>
      <c r="B253" s="18" t="s">
        <v>310</v>
      </c>
      <c r="C253" s="18" t="s">
        <v>274</v>
      </c>
      <c r="D253" s="18" t="s">
        <v>44</v>
      </c>
      <c r="E253" s="18"/>
      <c r="F253" s="19" t="s">
        <v>45</v>
      </c>
      <c r="G253" s="19" t="s">
        <v>45</v>
      </c>
      <c r="H253" s="20">
        <v>44075</v>
      </c>
      <c r="I253" s="20">
        <v>44105</v>
      </c>
      <c r="J253" s="34">
        <v>0</v>
      </c>
      <c r="K253" s="37">
        <f t="shared" si="21"/>
        <v>1</v>
      </c>
      <c r="L253" s="37">
        <f t="shared" si="13"/>
        <v>1</v>
      </c>
      <c r="M253" s="19" t="s">
        <v>47</v>
      </c>
      <c r="N253" s="38">
        <v>18</v>
      </c>
      <c r="O253" s="19" t="s">
        <v>48</v>
      </c>
      <c r="P253" s="19" t="s">
        <v>48</v>
      </c>
      <c r="Q253" s="19" t="s">
        <v>48</v>
      </c>
      <c r="R253" s="19"/>
      <c r="S253" s="19" t="s">
        <v>48</v>
      </c>
      <c r="T253" s="39">
        <v>100</v>
      </c>
      <c r="U253" s="39">
        <v>1200</v>
      </c>
      <c r="V253" s="36">
        <v>50</v>
      </c>
      <c r="W253" s="36">
        <v>0</v>
      </c>
      <c r="X253" s="18">
        <v>0</v>
      </c>
      <c r="Y253" s="18">
        <v>50</v>
      </c>
      <c r="Z253" s="18">
        <v>600</v>
      </c>
      <c r="AA253" s="18">
        <v>1800</v>
      </c>
      <c r="AB253" s="36"/>
      <c r="AC253" s="36" t="s">
        <v>50</v>
      </c>
    </row>
    <row r="254" s="3" customFormat="1" ht="31.5" customHeight="1" spans="1:29">
      <c r="A254" s="18">
        <v>246</v>
      </c>
      <c r="B254" s="18" t="s">
        <v>311</v>
      </c>
      <c r="C254" s="18" t="s">
        <v>274</v>
      </c>
      <c r="D254" s="18" t="s">
        <v>44</v>
      </c>
      <c r="E254" s="18"/>
      <c r="F254" s="19" t="s">
        <v>45</v>
      </c>
      <c r="G254" s="19" t="s">
        <v>45</v>
      </c>
      <c r="H254" s="20">
        <v>44228</v>
      </c>
      <c r="I254" s="20">
        <v>44287</v>
      </c>
      <c r="J254" s="34">
        <v>0</v>
      </c>
      <c r="K254" s="37">
        <f t="shared" si="21"/>
        <v>1</v>
      </c>
      <c r="L254" s="37">
        <f t="shared" ref="L254:L317" si="22">J254+K254</f>
        <v>1</v>
      </c>
      <c r="M254" s="19" t="s">
        <v>47</v>
      </c>
      <c r="N254" s="38">
        <v>16</v>
      </c>
      <c r="O254" s="19" t="s">
        <v>48</v>
      </c>
      <c r="P254" s="19" t="s">
        <v>48</v>
      </c>
      <c r="Q254" s="19" t="s">
        <v>48</v>
      </c>
      <c r="R254" s="19"/>
      <c r="S254" s="19" t="s">
        <v>48</v>
      </c>
      <c r="T254" s="39">
        <v>100</v>
      </c>
      <c r="U254" s="39">
        <v>1200</v>
      </c>
      <c r="V254" s="36">
        <v>50</v>
      </c>
      <c r="W254" s="36">
        <v>0</v>
      </c>
      <c r="X254" s="18">
        <v>0</v>
      </c>
      <c r="Y254" s="18">
        <v>50</v>
      </c>
      <c r="Z254" s="18">
        <v>600</v>
      </c>
      <c r="AA254" s="18">
        <v>1800</v>
      </c>
      <c r="AB254" s="36"/>
      <c r="AC254" s="36" t="s">
        <v>50</v>
      </c>
    </row>
    <row r="255" s="3" customFormat="1" ht="31.5" customHeight="1" spans="1:29">
      <c r="A255" s="18">
        <v>247</v>
      </c>
      <c r="B255" s="18" t="s">
        <v>312</v>
      </c>
      <c r="C255" s="18" t="s">
        <v>274</v>
      </c>
      <c r="D255" s="18" t="s">
        <v>44</v>
      </c>
      <c r="E255" s="18"/>
      <c r="F255" s="19" t="s">
        <v>45</v>
      </c>
      <c r="G255" s="19" t="s">
        <v>46</v>
      </c>
      <c r="H255" s="20">
        <v>44044</v>
      </c>
      <c r="I255" s="20">
        <v>44105</v>
      </c>
      <c r="J255" s="34">
        <v>0</v>
      </c>
      <c r="K255" s="37">
        <f t="shared" si="21"/>
        <v>1</v>
      </c>
      <c r="L255" s="37">
        <f t="shared" si="22"/>
        <v>1</v>
      </c>
      <c r="M255" s="19" t="s">
        <v>47</v>
      </c>
      <c r="N255" s="38">
        <v>14</v>
      </c>
      <c r="O255" s="19" t="s">
        <v>48</v>
      </c>
      <c r="P255" s="19" t="s">
        <v>48</v>
      </c>
      <c r="Q255" s="19" t="s">
        <v>48</v>
      </c>
      <c r="R255" s="19"/>
      <c r="S255" s="19" t="s">
        <v>48</v>
      </c>
      <c r="T255" s="39">
        <v>100</v>
      </c>
      <c r="U255" s="39">
        <v>1200</v>
      </c>
      <c r="V255" s="36">
        <v>50</v>
      </c>
      <c r="W255" s="36">
        <v>0</v>
      </c>
      <c r="X255" s="18">
        <v>0</v>
      </c>
      <c r="Y255" s="18">
        <v>50</v>
      </c>
      <c r="Z255" s="18">
        <v>600</v>
      </c>
      <c r="AA255" s="18">
        <v>1800</v>
      </c>
      <c r="AB255" s="36"/>
      <c r="AC255" s="36" t="s">
        <v>50</v>
      </c>
    </row>
    <row r="256" s="3" customFormat="1" ht="31.5" customHeight="1" spans="1:29">
      <c r="A256" s="18">
        <v>248</v>
      </c>
      <c r="B256" s="18" t="s">
        <v>313</v>
      </c>
      <c r="C256" s="18" t="s">
        <v>274</v>
      </c>
      <c r="D256" s="18" t="s">
        <v>44</v>
      </c>
      <c r="E256" s="18"/>
      <c r="F256" s="19" t="s">
        <v>45</v>
      </c>
      <c r="G256" s="19" t="s">
        <v>46</v>
      </c>
      <c r="H256" s="20">
        <v>43344</v>
      </c>
      <c r="I256" s="20">
        <v>43374</v>
      </c>
      <c r="J256" s="34">
        <v>0</v>
      </c>
      <c r="K256" s="37">
        <f t="shared" si="21"/>
        <v>3</v>
      </c>
      <c r="L256" s="37">
        <f t="shared" si="22"/>
        <v>3</v>
      </c>
      <c r="M256" s="19" t="s">
        <v>47</v>
      </c>
      <c r="N256" s="38">
        <v>14</v>
      </c>
      <c r="O256" s="19" t="s">
        <v>48</v>
      </c>
      <c r="P256" s="19" t="s">
        <v>48</v>
      </c>
      <c r="Q256" s="19" t="s">
        <v>48</v>
      </c>
      <c r="R256" s="19"/>
      <c r="S256" s="19" t="s">
        <v>48</v>
      </c>
      <c r="T256" s="39">
        <v>200</v>
      </c>
      <c r="U256" s="39">
        <v>2400</v>
      </c>
      <c r="V256" s="36">
        <v>100</v>
      </c>
      <c r="W256" s="36">
        <v>0</v>
      </c>
      <c r="X256" s="18">
        <v>0</v>
      </c>
      <c r="Y256" s="18">
        <v>100</v>
      </c>
      <c r="Z256" s="18">
        <v>1200</v>
      </c>
      <c r="AA256" s="18">
        <v>3600</v>
      </c>
      <c r="AB256" s="36"/>
      <c r="AC256" s="36" t="s">
        <v>50</v>
      </c>
    </row>
    <row r="257" s="3" customFormat="1" ht="31.5" customHeight="1" spans="1:29">
      <c r="A257" s="18">
        <v>249</v>
      </c>
      <c r="B257" s="18" t="s">
        <v>314</v>
      </c>
      <c r="C257" s="18" t="s">
        <v>274</v>
      </c>
      <c r="D257" s="18" t="s">
        <v>52</v>
      </c>
      <c r="E257" s="18"/>
      <c r="F257" s="19" t="s">
        <v>45</v>
      </c>
      <c r="G257" s="19" t="s">
        <v>315</v>
      </c>
      <c r="H257" s="20">
        <v>41883</v>
      </c>
      <c r="I257" s="20">
        <v>41913</v>
      </c>
      <c r="J257" s="34">
        <v>0</v>
      </c>
      <c r="K257" s="37">
        <f t="shared" si="21"/>
        <v>7</v>
      </c>
      <c r="L257" s="37">
        <f t="shared" si="22"/>
        <v>7</v>
      </c>
      <c r="M257" s="19" t="s">
        <v>47</v>
      </c>
      <c r="N257" s="38">
        <v>16</v>
      </c>
      <c r="O257" s="19" t="s">
        <v>48</v>
      </c>
      <c r="P257" s="19" t="s">
        <v>48</v>
      </c>
      <c r="Q257" s="19" t="s">
        <v>48</v>
      </c>
      <c r="R257" s="19"/>
      <c r="S257" s="19" t="s">
        <v>48</v>
      </c>
      <c r="T257" s="39">
        <v>400</v>
      </c>
      <c r="U257" s="39">
        <v>4800</v>
      </c>
      <c r="V257" s="36">
        <v>200</v>
      </c>
      <c r="W257" s="36">
        <v>0</v>
      </c>
      <c r="X257" s="18">
        <v>0</v>
      </c>
      <c r="Y257" s="18">
        <v>200</v>
      </c>
      <c r="Z257" s="18">
        <v>2400</v>
      </c>
      <c r="AA257" s="18">
        <v>7200</v>
      </c>
      <c r="AB257" s="36"/>
      <c r="AC257" s="36" t="s">
        <v>50</v>
      </c>
    </row>
    <row r="258" s="3" customFormat="1" ht="31.5" customHeight="1" spans="1:29">
      <c r="A258" s="18">
        <v>250</v>
      </c>
      <c r="B258" s="18" t="s">
        <v>316</v>
      </c>
      <c r="C258" s="18" t="s">
        <v>274</v>
      </c>
      <c r="D258" s="18" t="s">
        <v>44</v>
      </c>
      <c r="E258" s="18"/>
      <c r="F258" s="19" t="s">
        <v>46</v>
      </c>
      <c r="G258" s="19" t="s">
        <v>79</v>
      </c>
      <c r="H258" s="20">
        <v>43678</v>
      </c>
      <c r="I258" s="20">
        <v>43831</v>
      </c>
      <c r="J258" s="34">
        <v>0</v>
      </c>
      <c r="K258" s="37">
        <f t="shared" si="21"/>
        <v>2</v>
      </c>
      <c r="L258" s="37">
        <f t="shared" si="22"/>
        <v>2</v>
      </c>
      <c r="M258" s="19" t="s">
        <v>47</v>
      </c>
      <c r="N258" s="38">
        <v>14</v>
      </c>
      <c r="O258" s="19" t="s">
        <v>48</v>
      </c>
      <c r="P258" s="19" t="s">
        <v>48</v>
      </c>
      <c r="Q258" s="19" t="s">
        <v>48</v>
      </c>
      <c r="R258" s="19"/>
      <c r="S258" s="19" t="s">
        <v>48</v>
      </c>
      <c r="T258" s="39">
        <v>100</v>
      </c>
      <c r="U258" s="39">
        <v>1200</v>
      </c>
      <c r="V258" s="36">
        <v>50</v>
      </c>
      <c r="W258" s="36">
        <v>0</v>
      </c>
      <c r="X258" s="18">
        <v>0</v>
      </c>
      <c r="Y258" s="18">
        <v>50</v>
      </c>
      <c r="Z258" s="18">
        <v>600</v>
      </c>
      <c r="AA258" s="18">
        <v>1800</v>
      </c>
      <c r="AB258" s="36"/>
      <c r="AC258" s="36" t="s">
        <v>50</v>
      </c>
    </row>
    <row r="259" s="3" customFormat="1" ht="31.5" customHeight="1" spans="1:29">
      <c r="A259" s="18">
        <v>251</v>
      </c>
      <c r="B259" s="18" t="s">
        <v>317</v>
      </c>
      <c r="C259" s="18" t="s">
        <v>274</v>
      </c>
      <c r="D259" s="18" t="s">
        <v>44</v>
      </c>
      <c r="E259" s="18"/>
      <c r="F259" s="19" t="s">
        <v>45</v>
      </c>
      <c r="G259" s="19" t="s">
        <v>46</v>
      </c>
      <c r="H259" s="20">
        <v>43313</v>
      </c>
      <c r="I259" s="20">
        <v>43344</v>
      </c>
      <c r="J259" s="34">
        <v>0</v>
      </c>
      <c r="K259" s="37">
        <f t="shared" si="21"/>
        <v>3</v>
      </c>
      <c r="L259" s="37">
        <f t="shared" si="22"/>
        <v>3</v>
      </c>
      <c r="M259" s="19" t="s">
        <v>47</v>
      </c>
      <c r="N259" s="38">
        <v>12</v>
      </c>
      <c r="O259" s="19" t="s">
        <v>48</v>
      </c>
      <c r="P259" s="19" t="s">
        <v>48</v>
      </c>
      <c r="Q259" s="19" t="s">
        <v>48</v>
      </c>
      <c r="R259" s="19"/>
      <c r="S259" s="19" t="s">
        <v>48</v>
      </c>
      <c r="T259" s="39">
        <v>200</v>
      </c>
      <c r="U259" s="39">
        <v>2400</v>
      </c>
      <c r="V259" s="36">
        <v>100</v>
      </c>
      <c r="W259" s="36">
        <v>0</v>
      </c>
      <c r="X259" s="18">
        <v>0</v>
      </c>
      <c r="Y259" s="18">
        <v>100</v>
      </c>
      <c r="Z259" s="18">
        <v>1200</v>
      </c>
      <c r="AA259" s="18">
        <v>3600</v>
      </c>
      <c r="AB259" s="36"/>
      <c r="AC259" s="36" t="s">
        <v>50</v>
      </c>
    </row>
    <row r="260" s="3" customFormat="1" ht="31.5" customHeight="1" spans="1:29">
      <c r="A260" s="18">
        <v>252</v>
      </c>
      <c r="B260" s="18" t="s">
        <v>318</v>
      </c>
      <c r="C260" s="18" t="s">
        <v>274</v>
      </c>
      <c r="D260" s="18" t="s">
        <v>44</v>
      </c>
      <c r="E260" s="18"/>
      <c r="F260" s="19" t="s">
        <v>45</v>
      </c>
      <c r="G260" s="19" t="s">
        <v>46</v>
      </c>
      <c r="H260" s="20">
        <v>44044</v>
      </c>
      <c r="I260" s="20">
        <v>44075</v>
      </c>
      <c r="J260" s="34">
        <v>5</v>
      </c>
      <c r="K260" s="37">
        <f t="shared" si="21"/>
        <v>1</v>
      </c>
      <c r="L260" s="37">
        <f t="shared" si="22"/>
        <v>6</v>
      </c>
      <c r="M260" s="19" t="s">
        <v>47</v>
      </c>
      <c r="N260" s="38">
        <v>15</v>
      </c>
      <c r="O260" s="19" t="s">
        <v>48</v>
      </c>
      <c r="P260" s="19" t="s">
        <v>48</v>
      </c>
      <c r="Q260" s="19" t="s">
        <v>48</v>
      </c>
      <c r="R260" s="19"/>
      <c r="S260" s="19" t="s">
        <v>48</v>
      </c>
      <c r="T260" s="39">
        <v>400</v>
      </c>
      <c r="U260" s="39">
        <v>4800</v>
      </c>
      <c r="V260" s="36">
        <v>200</v>
      </c>
      <c r="W260" s="36">
        <v>0</v>
      </c>
      <c r="X260" s="18">
        <v>0</v>
      </c>
      <c r="Y260" s="18">
        <v>200</v>
      </c>
      <c r="Z260" s="18">
        <v>2400</v>
      </c>
      <c r="AA260" s="18">
        <v>7200</v>
      </c>
      <c r="AB260" s="36"/>
      <c r="AC260" s="36" t="s">
        <v>50</v>
      </c>
    </row>
    <row r="261" s="3" customFormat="1" ht="31.5" customHeight="1" spans="1:29">
      <c r="A261" s="18">
        <v>253</v>
      </c>
      <c r="B261" s="18" t="s">
        <v>319</v>
      </c>
      <c r="C261" s="18" t="s">
        <v>274</v>
      </c>
      <c r="D261" s="18" t="s">
        <v>44</v>
      </c>
      <c r="E261" s="18"/>
      <c r="F261" s="19" t="s">
        <v>45</v>
      </c>
      <c r="G261" s="19" t="s">
        <v>45</v>
      </c>
      <c r="H261" s="20">
        <v>43922</v>
      </c>
      <c r="I261" s="20">
        <v>43952</v>
      </c>
      <c r="J261" s="34">
        <v>0</v>
      </c>
      <c r="K261" s="37">
        <f t="shared" si="21"/>
        <v>2</v>
      </c>
      <c r="L261" s="37">
        <f t="shared" si="22"/>
        <v>2</v>
      </c>
      <c r="M261" s="19" t="s">
        <v>47</v>
      </c>
      <c r="N261" s="38">
        <v>16</v>
      </c>
      <c r="O261" s="19" t="s">
        <v>48</v>
      </c>
      <c r="P261" s="19" t="s">
        <v>48</v>
      </c>
      <c r="Q261" s="19" t="s">
        <v>48</v>
      </c>
      <c r="R261" s="19"/>
      <c r="S261" s="19" t="s">
        <v>48</v>
      </c>
      <c r="T261" s="39">
        <v>100</v>
      </c>
      <c r="U261" s="39">
        <v>1200</v>
      </c>
      <c r="V261" s="36">
        <v>50</v>
      </c>
      <c r="W261" s="36">
        <v>0</v>
      </c>
      <c r="X261" s="18">
        <v>0</v>
      </c>
      <c r="Y261" s="18">
        <v>50</v>
      </c>
      <c r="Z261" s="18">
        <v>600</v>
      </c>
      <c r="AA261" s="18">
        <v>1800</v>
      </c>
      <c r="AB261" s="36"/>
      <c r="AC261" s="36" t="s">
        <v>50</v>
      </c>
    </row>
    <row r="262" s="3" customFormat="1" ht="31.5" customHeight="1" spans="1:29">
      <c r="A262" s="18">
        <v>254</v>
      </c>
      <c r="B262" s="18" t="s">
        <v>320</v>
      </c>
      <c r="C262" s="18" t="s">
        <v>274</v>
      </c>
      <c r="D262" s="18" t="s">
        <v>44</v>
      </c>
      <c r="E262" s="18"/>
      <c r="F262" s="19" t="s">
        <v>45</v>
      </c>
      <c r="G262" s="19" t="s">
        <v>45</v>
      </c>
      <c r="H262" s="20">
        <v>43282</v>
      </c>
      <c r="I262" s="20">
        <v>43739</v>
      </c>
      <c r="J262" s="34">
        <v>0</v>
      </c>
      <c r="K262" s="37">
        <f t="shared" si="21"/>
        <v>2</v>
      </c>
      <c r="L262" s="37">
        <f t="shared" si="22"/>
        <v>2</v>
      </c>
      <c r="M262" s="19" t="s">
        <v>47</v>
      </c>
      <c r="N262" s="38">
        <v>16</v>
      </c>
      <c r="O262" s="19" t="s">
        <v>48</v>
      </c>
      <c r="P262" s="19" t="s">
        <v>48</v>
      </c>
      <c r="Q262" s="19" t="s">
        <v>48</v>
      </c>
      <c r="R262" s="19"/>
      <c r="S262" s="19" t="s">
        <v>48</v>
      </c>
      <c r="T262" s="39">
        <v>100</v>
      </c>
      <c r="U262" s="39">
        <v>1200</v>
      </c>
      <c r="V262" s="36">
        <v>50</v>
      </c>
      <c r="W262" s="36">
        <v>0</v>
      </c>
      <c r="X262" s="18">
        <v>0</v>
      </c>
      <c r="Y262" s="18">
        <v>50</v>
      </c>
      <c r="Z262" s="18">
        <v>600</v>
      </c>
      <c r="AA262" s="18">
        <v>1800</v>
      </c>
      <c r="AB262" s="36"/>
      <c r="AC262" s="36" t="s">
        <v>50</v>
      </c>
    </row>
    <row r="263" s="3" customFormat="1" ht="31.5" customHeight="1" spans="1:29">
      <c r="A263" s="18">
        <v>255</v>
      </c>
      <c r="B263" s="18" t="s">
        <v>321</v>
      </c>
      <c r="C263" s="18" t="s">
        <v>274</v>
      </c>
      <c r="D263" s="18" t="s">
        <v>44</v>
      </c>
      <c r="E263" s="18"/>
      <c r="F263" s="19" t="s">
        <v>45</v>
      </c>
      <c r="G263" s="19" t="s">
        <v>45</v>
      </c>
      <c r="H263" s="20">
        <v>43678</v>
      </c>
      <c r="I263" s="20">
        <v>43709</v>
      </c>
      <c r="J263" s="34">
        <v>0</v>
      </c>
      <c r="K263" s="37">
        <f t="shared" si="21"/>
        <v>2</v>
      </c>
      <c r="L263" s="37">
        <f t="shared" si="22"/>
        <v>2</v>
      </c>
      <c r="M263" s="19" t="s">
        <v>47</v>
      </c>
      <c r="N263" s="38">
        <v>16</v>
      </c>
      <c r="O263" s="19" t="s">
        <v>48</v>
      </c>
      <c r="P263" s="19" t="s">
        <v>48</v>
      </c>
      <c r="Q263" s="19" t="s">
        <v>48</v>
      </c>
      <c r="R263" s="19"/>
      <c r="S263" s="19" t="s">
        <v>48</v>
      </c>
      <c r="T263" s="39">
        <v>100</v>
      </c>
      <c r="U263" s="39">
        <v>1200</v>
      </c>
      <c r="V263" s="36">
        <v>50</v>
      </c>
      <c r="W263" s="36">
        <v>0</v>
      </c>
      <c r="X263" s="18">
        <v>0</v>
      </c>
      <c r="Y263" s="18">
        <v>50</v>
      </c>
      <c r="Z263" s="18">
        <v>600</v>
      </c>
      <c r="AA263" s="18">
        <v>1800</v>
      </c>
      <c r="AB263" s="36"/>
      <c r="AC263" s="36" t="s">
        <v>50</v>
      </c>
    </row>
    <row r="264" s="3" customFormat="1" ht="31.5" customHeight="1" spans="1:29">
      <c r="A264" s="18">
        <v>256</v>
      </c>
      <c r="B264" s="18" t="s">
        <v>322</v>
      </c>
      <c r="C264" s="18" t="s">
        <v>274</v>
      </c>
      <c r="D264" s="18" t="s">
        <v>52</v>
      </c>
      <c r="E264" s="18"/>
      <c r="F264" s="19" t="s">
        <v>46</v>
      </c>
      <c r="G264" s="19" t="s">
        <v>46</v>
      </c>
      <c r="H264" s="20">
        <v>44075</v>
      </c>
      <c r="I264" s="20">
        <v>44105</v>
      </c>
      <c r="J264" s="34">
        <v>0</v>
      </c>
      <c r="K264" s="37">
        <f t="shared" si="21"/>
        <v>1</v>
      </c>
      <c r="L264" s="37">
        <f t="shared" si="22"/>
        <v>1</v>
      </c>
      <c r="M264" s="19" t="s">
        <v>47</v>
      </c>
      <c r="N264" s="38">
        <v>16</v>
      </c>
      <c r="O264" s="19" t="s">
        <v>48</v>
      </c>
      <c r="P264" s="19" t="s">
        <v>48</v>
      </c>
      <c r="Q264" s="19" t="s">
        <v>48</v>
      </c>
      <c r="R264" s="19"/>
      <c r="S264" s="19" t="s">
        <v>48</v>
      </c>
      <c r="T264" s="39">
        <v>100</v>
      </c>
      <c r="U264" s="39">
        <v>1200</v>
      </c>
      <c r="V264" s="36">
        <v>50</v>
      </c>
      <c r="W264" s="36">
        <v>0</v>
      </c>
      <c r="X264" s="18">
        <v>0</v>
      </c>
      <c r="Y264" s="18">
        <v>50</v>
      </c>
      <c r="Z264" s="18">
        <v>600</v>
      </c>
      <c r="AA264" s="18">
        <v>1800</v>
      </c>
      <c r="AB264" s="36"/>
      <c r="AC264" s="36" t="s">
        <v>50</v>
      </c>
    </row>
    <row r="265" s="3" customFormat="1" ht="31.5" customHeight="1" spans="1:29">
      <c r="A265" s="18">
        <v>257</v>
      </c>
      <c r="B265" s="18" t="s">
        <v>323</v>
      </c>
      <c r="C265" s="18" t="s">
        <v>274</v>
      </c>
      <c r="D265" s="18" t="s">
        <v>44</v>
      </c>
      <c r="E265" s="18"/>
      <c r="F265" s="19" t="s">
        <v>45</v>
      </c>
      <c r="G265" s="19" t="s">
        <v>46</v>
      </c>
      <c r="H265" s="20">
        <v>41671</v>
      </c>
      <c r="I265" s="20">
        <v>41730</v>
      </c>
      <c r="J265" s="34">
        <v>0</v>
      </c>
      <c r="K265" s="37">
        <f t="shared" si="21"/>
        <v>8</v>
      </c>
      <c r="L265" s="37">
        <f t="shared" si="22"/>
        <v>8</v>
      </c>
      <c r="M265" s="19" t="s">
        <v>47</v>
      </c>
      <c r="N265" s="38">
        <v>8</v>
      </c>
      <c r="O265" s="19" t="s">
        <v>48</v>
      </c>
      <c r="P265" s="19" t="s">
        <v>48</v>
      </c>
      <c r="Q265" s="19" t="s">
        <v>48</v>
      </c>
      <c r="R265" s="19"/>
      <c r="S265" s="19" t="s">
        <v>48</v>
      </c>
      <c r="T265" s="39">
        <v>500</v>
      </c>
      <c r="U265" s="39">
        <v>6000</v>
      </c>
      <c r="V265" s="36">
        <v>250</v>
      </c>
      <c r="W265" s="36">
        <v>0</v>
      </c>
      <c r="X265" s="18">
        <v>0</v>
      </c>
      <c r="Y265" s="18">
        <v>250</v>
      </c>
      <c r="Z265" s="18">
        <v>3000</v>
      </c>
      <c r="AA265" s="18">
        <v>9000</v>
      </c>
      <c r="AB265" s="36"/>
      <c r="AC265" s="36" t="s">
        <v>50</v>
      </c>
    </row>
    <row r="266" s="3" customFormat="1" ht="31.5" customHeight="1" spans="1:29">
      <c r="A266" s="18">
        <v>258</v>
      </c>
      <c r="B266" s="18" t="s">
        <v>324</v>
      </c>
      <c r="C266" s="18" t="s">
        <v>274</v>
      </c>
      <c r="D266" s="18" t="s">
        <v>44</v>
      </c>
      <c r="E266" s="18"/>
      <c r="F266" s="19" t="s">
        <v>45</v>
      </c>
      <c r="G266" s="19" t="s">
        <v>315</v>
      </c>
      <c r="H266" s="20">
        <v>44136</v>
      </c>
      <c r="I266" s="20">
        <v>44197</v>
      </c>
      <c r="J266" s="34">
        <v>0</v>
      </c>
      <c r="K266" s="37">
        <f t="shared" si="21"/>
        <v>1</v>
      </c>
      <c r="L266" s="37">
        <f t="shared" si="22"/>
        <v>1</v>
      </c>
      <c r="M266" s="19" t="s">
        <v>47</v>
      </c>
      <c r="N266" s="38">
        <v>11</v>
      </c>
      <c r="O266" s="19" t="s">
        <v>48</v>
      </c>
      <c r="P266" s="19" t="s">
        <v>48</v>
      </c>
      <c r="Q266" s="19" t="s">
        <v>48</v>
      </c>
      <c r="R266" s="19"/>
      <c r="S266" s="19" t="s">
        <v>48</v>
      </c>
      <c r="T266" s="39">
        <v>100</v>
      </c>
      <c r="U266" s="39">
        <v>1200</v>
      </c>
      <c r="V266" s="36">
        <v>50</v>
      </c>
      <c r="W266" s="36">
        <v>0</v>
      </c>
      <c r="X266" s="18">
        <v>0</v>
      </c>
      <c r="Y266" s="18">
        <v>50</v>
      </c>
      <c r="Z266" s="18">
        <v>600</v>
      </c>
      <c r="AA266" s="18">
        <v>1800</v>
      </c>
      <c r="AB266" s="36"/>
      <c r="AC266" s="36" t="s">
        <v>50</v>
      </c>
    </row>
    <row r="267" s="3" customFormat="1" ht="31.5" customHeight="1" spans="1:29">
      <c r="A267" s="18">
        <v>259</v>
      </c>
      <c r="B267" s="18" t="s">
        <v>325</v>
      </c>
      <c r="C267" s="18" t="s">
        <v>326</v>
      </c>
      <c r="D267" s="18" t="s">
        <v>44</v>
      </c>
      <c r="E267" s="18"/>
      <c r="F267" s="19" t="s">
        <v>327</v>
      </c>
      <c r="G267" s="19" t="s">
        <v>327</v>
      </c>
      <c r="H267" s="20">
        <v>44197</v>
      </c>
      <c r="I267" s="20">
        <v>44197</v>
      </c>
      <c r="J267" s="34"/>
      <c r="K267" s="37">
        <f t="shared" si="21"/>
        <v>1</v>
      </c>
      <c r="L267" s="37">
        <f t="shared" si="22"/>
        <v>1</v>
      </c>
      <c r="M267" s="19" t="s">
        <v>328</v>
      </c>
      <c r="N267" s="40">
        <v>20</v>
      </c>
      <c r="O267" s="19" t="s">
        <v>48</v>
      </c>
      <c r="P267" s="19" t="s">
        <v>48</v>
      </c>
      <c r="Q267" s="19" t="s">
        <v>48</v>
      </c>
      <c r="R267" s="19"/>
      <c r="S267" s="19" t="s">
        <v>48</v>
      </c>
      <c r="T267" s="39">
        <f t="shared" ref="T267:T330" si="23">IF(L267&gt;=8,500,IF(L267&gt;=5,400,IF(L267&gt;=3,200,IF(L267&gt;=1,100,0))))</f>
        <v>100</v>
      </c>
      <c r="U267" s="39">
        <f t="shared" ref="U267:U330" si="24">T267*12</f>
        <v>1200</v>
      </c>
      <c r="V267" s="36">
        <v>50</v>
      </c>
      <c r="W267" s="36">
        <v>0</v>
      </c>
      <c r="X267" s="18">
        <v>0</v>
      </c>
      <c r="Y267" s="18">
        <v>50</v>
      </c>
      <c r="Z267" s="18">
        <v>600</v>
      </c>
      <c r="AA267" s="18">
        <v>1800</v>
      </c>
      <c r="AB267" s="36"/>
      <c r="AC267" s="36" t="s">
        <v>50</v>
      </c>
    </row>
    <row r="268" s="3" customFormat="1" ht="31.5" customHeight="1" spans="1:29">
      <c r="A268" s="18">
        <v>260</v>
      </c>
      <c r="B268" s="18" t="s">
        <v>329</v>
      </c>
      <c r="C268" s="18" t="s">
        <v>326</v>
      </c>
      <c r="D268" s="18" t="s">
        <v>44</v>
      </c>
      <c r="E268" s="18"/>
      <c r="F268" s="19" t="s">
        <v>327</v>
      </c>
      <c r="G268" s="19" t="s">
        <v>327</v>
      </c>
      <c r="H268" s="20">
        <v>43770</v>
      </c>
      <c r="I268" s="20">
        <v>43983</v>
      </c>
      <c r="J268" s="34"/>
      <c r="K268" s="37">
        <f t="shared" si="21"/>
        <v>2</v>
      </c>
      <c r="L268" s="37">
        <f t="shared" si="22"/>
        <v>2</v>
      </c>
      <c r="M268" s="19" t="s">
        <v>328</v>
      </c>
      <c r="N268" s="40">
        <v>20</v>
      </c>
      <c r="O268" s="19" t="s">
        <v>48</v>
      </c>
      <c r="P268" s="19" t="s">
        <v>48</v>
      </c>
      <c r="Q268" s="19" t="s">
        <v>48</v>
      </c>
      <c r="R268" s="19"/>
      <c r="S268" s="19" t="s">
        <v>48</v>
      </c>
      <c r="T268" s="39">
        <f t="shared" si="23"/>
        <v>100</v>
      </c>
      <c r="U268" s="39">
        <f t="shared" si="24"/>
        <v>1200</v>
      </c>
      <c r="V268" s="36">
        <v>50</v>
      </c>
      <c r="W268" s="36">
        <v>0</v>
      </c>
      <c r="X268" s="18">
        <v>0</v>
      </c>
      <c r="Y268" s="18">
        <v>50</v>
      </c>
      <c r="Z268" s="18">
        <v>600</v>
      </c>
      <c r="AA268" s="18">
        <v>1800</v>
      </c>
      <c r="AB268" s="36"/>
      <c r="AC268" s="36"/>
    </row>
    <row r="269" s="3" customFormat="1" ht="31.5" customHeight="1" spans="1:29">
      <c r="A269" s="18">
        <v>261</v>
      </c>
      <c r="B269" s="18" t="s">
        <v>330</v>
      </c>
      <c r="C269" s="18" t="s">
        <v>326</v>
      </c>
      <c r="D269" s="18" t="s">
        <v>44</v>
      </c>
      <c r="E269" s="18"/>
      <c r="F269" s="19" t="s">
        <v>327</v>
      </c>
      <c r="G269" s="19" t="s">
        <v>327</v>
      </c>
      <c r="H269" s="20">
        <v>43709</v>
      </c>
      <c r="I269" s="20">
        <v>43709</v>
      </c>
      <c r="J269" s="34"/>
      <c r="K269" s="37">
        <f t="shared" si="21"/>
        <v>2</v>
      </c>
      <c r="L269" s="37">
        <f t="shared" si="22"/>
        <v>2</v>
      </c>
      <c r="M269" s="19" t="s">
        <v>328</v>
      </c>
      <c r="N269" s="40">
        <v>20</v>
      </c>
      <c r="O269" s="19" t="s">
        <v>48</v>
      </c>
      <c r="P269" s="19" t="s">
        <v>48</v>
      </c>
      <c r="Q269" s="19" t="s">
        <v>48</v>
      </c>
      <c r="R269" s="19"/>
      <c r="S269" s="19" t="s">
        <v>48</v>
      </c>
      <c r="T269" s="39">
        <f t="shared" si="23"/>
        <v>100</v>
      </c>
      <c r="U269" s="39">
        <f t="shared" si="24"/>
        <v>1200</v>
      </c>
      <c r="V269" s="36">
        <v>50</v>
      </c>
      <c r="W269" s="36">
        <v>0</v>
      </c>
      <c r="X269" s="18">
        <v>0</v>
      </c>
      <c r="Y269" s="18">
        <v>50</v>
      </c>
      <c r="Z269" s="18">
        <v>600</v>
      </c>
      <c r="AA269" s="18">
        <v>1800</v>
      </c>
      <c r="AB269" s="36"/>
      <c r="AC269" s="36"/>
    </row>
    <row r="270" s="3" customFormat="1" ht="31.5" customHeight="1" spans="1:29">
      <c r="A270" s="18">
        <v>262</v>
      </c>
      <c r="B270" s="18" t="s">
        <v>331</v>
      </c>
      <c r="C270" s="18" t="s">
        <v>326</v>
      </c>
      <c r="D270" s="18" t="s">
        <v>44</v>
      </c>
      <c r="E270" s="18"/>
      <c r="F270" s="19" t="s">
        <v>327</v>
      </c>
      <c r="G270" s="19" t="s">
        <v>327</v>
      </c>
      <c r="H270" s="20">
        <v>43009</v>
      </c>
      <c r="I270" s="20">
        <v>43009</v>
      </c>
      <c r="J270" s="34"/>
      <c r="K270" s="37">
        <f t="shared" si="21"/>
        <v>4</v>
      </c>
      <c r="L270" s="37">
        <f t="shared" si="22"/>
        <v>4</v>
      </c>
      <c r="M270" s="19" t="s">
        <v>328</v>
      </c>
      <c r="N270" s="40">
        <v>20</v>
      </c>
      <c r="O270" s="19" t="s">
        <v>48</v>
      </c>
      <c r="P270" s="19" t="s">
        <v>48</v>
      </c>
      <c r="Q270" s="19" t="s">
        <v>48</v>
      </c>
      <c r="R270" s="19"/>
      <c r="S270" s="19" t="s">
        <v>48</v>
      </c>
      <c r="T270" s="39">
        <f t="shared" si="23"/>
        <v>200</v>
      </c>
      <c r="U270" s="39">
        <f t="shared" si="24"/>
        <v>2400</v>
      </c>
      <c r="V270" s="36">
        <v>100</v>
      </c>
      <c r="W270" s="36">
        <v>0</v>
      </c>
      <c r="X270" s="18">
        <v>0</v>
      </c>
      <c r="Y270" s="18">
        <v>100</v>
      </c>
      <c r="Z270" s="18">
        <v>1200</v>
      </c>
      <c r="AA270" s="18">
        <v>3600</v>
      </c>
      <c r="AB270" s="36"/>
      <c r="AC270" s="36"/>
    </row>
    <row r="271" s="3" customFormat="1" ht="31.5" customHeight="1" spans="1:29">
      <c r="A271" s="18">
        <v>263</v>
      </c>
      <c r="B271" s="18" t="s">
        <v>332</v>
      </c>
      <c r="C271" s="18" t="s">
        <v>326</v>
      </c>
      <c r="D271" s="18" t="s">
        <v>44</v>
      </c>
      <c r="E271" s="18"/>
      <c r="F271" s="19" t="s">
        <v>327</v>
      </c>
      <c r="G271" s="19" t="s">
        <v>327</v>
      </c>
      <c r="H271" s="20">
        <v>43009</v>
      </c>
      <c r="I271" s="20">
        <v>43009</v>
      </c>
      <c r="J271" s="34"/>
      <c r="K271" s="37">
        <f t="shared" si="21"/>
        <v>4</v>
      </c>
      <c r="L271" s="37">
        <f t="shared" si="22"/>
        <v>4</v>
      </c>
      <c r="M271" s="19" t="s">
        <v>328</v>
      </c>
      <c r="N271" s="40">
        <v>20</v>
      </c>
      <c r="O271" s="19" t="s">
        <v>48</v>
      </c>
      <c r="P271" s="19" t="s">
        <v>48</v>
      </c>
      <c r="Q271" s="19" t="s">
        <v>48</v>
      </c>
      <c r="R271" s="19"/>
      <c r="S271" s="19" t="s">
        <v>48</v>
      </c>
      <c r="T271" s="39">
        <f t="shared" si="23"/>
        <v>200</v>
      </c>
      <c r="U271" s="39">
        <f t="shared" si="24"/>
        <v>2400</v>
      </c>
      <c r="V271" s="36">
        <v>100</v>
      </c>
      <c r="W271" s="36">
        <v>0</v>
      </c>
      <c r="X271" s="18">
        <v>0</v>
      </c>
      <c r="Y271" s="18">
        <v>100</v>
      </c>
      <c r="Z271" s="18">
        <v>1200</v>
      </c>
      <c r="AA271" s="18">
        <v>3600</v>
      </c>
      <c r="AB271" s="36"/>
      <c r="AC271" s="36"/>
    </row>
    <row r="272" s="3" customFormat="1" ht="31.5" customHeight="1" spans="1:29">
      <c r="A272" s="18">
        <v>264</v>
      </c>
      <c r="B272" s="18" t="s">
        <v>333</v>
      </c>
      <c r="C272" s="18" t="s">
        <v>326</v>
      </c>
      <c r="D272" s="18" t="s">
        <v>44</v>
      </c>
      <c r="E272" s="18"/>
      <c r="F272" s="19" t="s">
        <v>327</v>
      </c>
      <c r="G272" s="19" t="s">
        <v>327</v>
      </c>
      <c r="H272" s="20">
        <v>43009</v>
      </c>
      <c r="I272" s="20">
        <v>43009</v>
      </c>
      <c r="J272" s="34"/>
      <c r="K272" s="37">
        <f t="shared" si="21"/>
        <v>4</v>
      </c>
      <c r="L272" s="37">
        <f t="shared" si="22"/>
        <v>4</v>
      </c>
      <c r="M272" s="19" t="s">
        <v>328</v>
      </c>
      <c r="N272" s="40">
        <v>20</v>
      </c>
      <c r="O272" s="19" t="s">
        <v>48</v>
      </c>
      <c r="P272" s="19" t="s">
        <v>48</v>
      </c>
      <c r="Q272" s="19" t="s">
        <v>48</v>
      </c>
      <c r="R272" s="19"/>
      <c r="S272" s="19" t="s">
        <v>48</v>
      </c>
      <c r="T272" s="39">
        <f t="shared" si="23"/>
        <v>200</v>
      </c>
      <c r="U272" s="39">
        <f t="shared" si="24"/>
        <v>2400</v>
      </c>
      <c r="V272" s="36">
        <v>100</v>
      </c>
      <c r="W272" s="36">
        <v>0</v>
      </c>
      <c r="X272" s="18">
        <v>0</v>
      </c>
      <c r="Y272" s="18">
        <v>100</v>
      </c>
      <c r="Z272" s="18">
        <v>1200</v>
      </c>
      <c r="AA272" s="18">
        <v>3600</v>
      </c>
      <c r="AB272" s="36"/>
      <c r="AC272" s="36"/>
    </row>
    <row r="273" s="3" customFormat="1" ht="31.5" customHeight="1" spans="1:29">
      <c r="A273" s="18">
        <v>265</v>
      </c>
      <c r="B273" s="18" t="s">
        <v>334</v>
      </c>
      <c r="C273" s="18" t="s">
        <v>326</v>
      </c>
      <c r="D273" s="18" t="s">
        <v>44</v>
      </c>
      <c r="E273" s="18"/>
      <c r="F273" s="19" t="s">
        <v>327</v>
      </c>
      <c r="G273" s="19" t="s">
        <v>327</v>
      </c>
      <c r="H273" s="20">
        <v>42675</v>
      </c>
      <c r="I273" s="20">
        <v>42675</v>
      </c>
      <c r="J273" s="34"/>
      <c r="K273" s="37">
        <f t="shared" si="21"/>
        <v>5</v>
      </c>
      <c r="L273" s="37">
        <f t="shared" si="22"/>
        <v>5</v>
      </c>
      <c r="M273" s="19" t="s">
        <v>328</v>
      </c>
      <c r="N273" s="40">
        <v>20</v>
      </c>
      <c r="O273" s="19" t="s">
        <v>48</v>
      </c>
      <c r="P273" s="19" t="s">
        <v>48</v>
      </c>
      <c r="Q273" s="19" t="s">
        <v>48</v>
      </c>
      <c r="R273" s="19"/>
      <c r="S273" s="19" t="s">
        <v>48</v>
      </c>
      <c r="T273" s="39">
        <f t="shared" si="23"/>
        <v>400</v>
      </c>
      <c r="U273" s="39">
        <f t="shared" si="24"/>
        <v>4800</v>
      </c>
      <c r="V273" s="36">
        <v>200</v>
      </c>
      <c r="W273" s="36">
        <v>0</v>
      </c>
      <c r="X273" s="18">
        <v>0</v>
      </c>
      <c r="Y273" s="18">
        <v>200</v>
      </c>
      <c r="Z273" s="18">
        <v>2400</v>
      </c>
      <c r="AA273" s="18">
        <v>7200</v>
      </c>
      <c r="AB273" s="36"/>
      <c r="AC273" s="36"/>
    </row>
    <row r="274" s="3" customFormat="1" ht="31.5" customHeight="1" spans="1:29">
      <c r="A274" s="18">
        <v>266</v>
      </c>
      <c r="B274" s="18" t="s">
        <v>335</v>
      </c>
      <c r="C274" s="18" t="s">
        <v>326</v>
      </c>
      <c r="D274" s="18" t="s">
        <v>44</v>
      </c>
      <c r="E274" s="18"/>
      <c r="F274" s="19" t="s">
        <v>327</v>
      </c>
      <c r="G274" s="19" t="s">
        <v>327</v>
      </c>
      <c r="H274" s="20">
        <v>42522</v>
      </c>
      <c r="I274" s="20">
        <v>42522</v>
      </c>
      <c r="J274" s="34"/>
      <c r="K274" s="37">
        <f t="shared" si="21"/>
        <v>6</v>
      </c>
      <c r="L274" s="37">
        <f t="shared" si="22"/>
        <v>6</v>
      </c>
      <c r="M274" s="19" t="s">
        <v>328</v>
      </c>
      <c r="N274" s="40">
        <v>20</v>
      </c>
      <c r="O274" s="19" t="s">
        <v>48</v>
      </c>
      <c r="P274" s="19" t="s">
        <v>48</v>
      </c>
      <c r="Q274" s="19" t="s">
        <v>48</v>
      </c>
      <c r="R274" s="19"/>
      <c r="S274" s="19" t="s">
        <v>48</v>
      </c>
      <c r="T274" s="39">
        <f t="shared" si="23"/>
        <v>400</v>
      </c>
      <c r="U274" s="39">
        <f t="shared" si="24"/>
        <v>4800</v>
      </c>
      <c r="V274" s="36">
        <v>200</v>
      </c>
      <c r="W274" s="36">
        <v>0</v>
      </c>
      <c r="X274" s="18">
        <v>0</v>
      </c>
      <c r="Y274" s="18">
        <v>200</v>
      </c>
      <c r="Z274" s="18">
        <v>2400</v>
      </c>
      <c r="AA274" s="18">
        <v>7200</v>
      </c>
      <c r="AB274" s="36"/>
      <c r="AC274" s="36"/>
    </row>
    <row r="275" s="3" customFormat="1" ht="31.5" customHeight="1" spans="1:29">
      <c r="A275" s="18">
        <v>267</v>
      </c>
      <c r="B275" s="18" t="s">
        <v>336</v>
      </c>
      <c r="C275" s="18" t="s">
        <v>326</v>
      </c>
      <c r="D275" s="18" t="s">
        <v>44</v>
      </c>
      <c r="E275" s="18"/>
      <c r="F275" s="19" t="s">
        <v>327</v>
      </c>
      <c r="G275" s="19" t="s">
        <v>327</v>
      </c>
      <c r="H275" s="20">
        <v>42095</v>
      </c>
      <c r="I275" s="20">
        <v>42095</v>
      </c>
      <c r="J275" s="34"/>
      <c r="K275" s="37">
        <f t="shared" si="21"/>
        <v>7</v>
      </c>
      <c r="L275" s="37">
        <f t="shared" si="22"/>
        <v>7</v>
      </c>
      <c r="M275" s="19" t="s">
        <v>328</v>
      </c>
      <c r="N275" s="40">
        <v>20</v>
      </c>
      <c r="O275" s="19" t="s">
        <v>48</v>
      </c>
      <c r="P275" s="19" t="s">
        <v>48</v>
      </c>
      <c r="Q275" s="19" t="s">
        <v>48</v>
      </c>
      <c r="R275" s="19"/>
      <c r="S275" s="19" t="s">
        <v>48</v>
      </c>
      <c r="T275" s="39">
        <f t="shared" si="23"/>
        <v>400</v>
      </c>
      <c r="U275" s="39">
        <f t="shared" si="24"/>
        <v>4800</v>
      </c>
      <c r="V275" s="36">
        <v>200</v>
      </c>
      <c r="W275" s="36">
        <v>0</v>
      </c>
      <c r="X275" s="18">
        <v>0</v>
      </c>
      <c r="Y275" s="18">
        <v>200</v>
      </c>
      <c r="Z275" s="18">
        <v>2400</v>
      </c>
      <c r="AA275" s="18">
        <v>7200</v>
      </c>
      <c r="AB275" s="36"/>
      <c r="AC275" s="36"/>
    </row>
    <row r="276" s="3" customFormat="1" ht="31.5" customHeight="1" spans="1:29">
      <c r="A276" s="18">
        <v>268</v>
      </c>
      <c r="B276" s="18" t="s">
        <v>337</v>
      </c>
      <c r="C276" s="18" t="s">
        <v>326</v>
      </c>
      <c r="D276" s="18" t="s">
        <v>44</v>
      </c>
      <c r="E276" s="18"/>
      <c r="F276" s="19" t="s">
        <v>327</v>
      </c>
      <c r="G276" s="19" t="s">
        <v>327</v>
      </c>
      <c r="H276" s="20">
        <v>41579</v>
      </c>
      <c r="I276" s="20">
        <v>41579</v>
      </c>
      <c r="J276" s="34"/>
      <c r="K276" s="37">
        <f t="shared" si="21"/>
        <v>8</v>
      </c>
      <c r="L276" s="37">
        <f t="shared" si="22"/>
        <v>8</v>
      </c>
      <c r="M276" s="19" t="s">
        <v>328</v>
      </c>
      <c r="N276" s="40">
        <v>20</v>
      </c>
      <c r="O276" s="19" t="s">
        <v>48</v>
      </c>
      <c r="P276" s="19" t="s">
        <v>48</v>
      </c>
      <c r="Q276" s="19" t="s">
        <v>48</v>
      </c>
      <c r="R276" s="19"/>
      <c r="S276" s="19" t="s">
        <v>48</v>
      </c>
      <c r="T276" s="39">
        <f t="shared" si="23"/>
        <v>500</v>
      </c>
      <c r="U276" s="39">
        <f t="shared" si="24"/>
        <v>6000</v>
      </c>
      <c r="V276" s="36">
        <v>250</v>
      </c>
      <c r="W276" s="36">
        <v>0</v>
      </c>
      <c r="X276" s="18">
        <v>0</v>
      </c>
      <c r="Y276" s="18">
        <v>250</v>
      </c>
      <c r="Z276" s="18">
        <v>3000</v>
      </c>
      <c r="AA276" s="18">
        <v>9000</v>
      </c>
      <c r="AB276" s="36"/>
      <c r="AC276" s="36"/>
    </row>
    <row r="277" s="3" customFormat="1" ht="31.5" customHeight="1" spans="1:29">
      <c r="A277" s="18">
        <v>269</v>
      </c>
      <c r="B277" s="18" t="s">
        <v>338</v>
      </c>
      <c r="C277" s="18" t="s">
        <v>326</v>
      </c>
      <c r="D277" s="18" t="s">
        <v>44</v>
      </c>
      <c r="E277" s="18"/>
      <c r="F277" s="19" t="s">
        <v>327</v>
      </c>
      <c r="G277" s="19" t="s">
        <v>327</v>
      </c>
      <c r="H277" s="20">
        <v>41579</v>
      </c>
      <c r="I277" s="20">
        <v>41579</v>
      </c>
      <c r="J277" s="34"/>
      <c r="K277" s="37">
        <f t="shared" si="21"/>
        <v>8</v>
      </c>
      <c r="L277" s="37">
        <f t="shared" si="22"/>
        <v>8</v>
      </c>
      <c r="M277" s="19" t="s">
        <v>47</v>
      </c>
      <c r="N277" s="40">
        <v>20</v>
      </c>
      <c r="O277" s="19" t="s">
        <v>48</v>
      </c>
      <c r="P277" s="19" t="s">
        <v>48</v>
      </c>
      <c r="Q277" s="19" t="s">
        <v>48</v>
      </c>
      <c r="R277" s="19"/>
      <c r="S277" s="19" t="s">
        <v>48</v>
      </c>
      <c r="T277" s="39">
        <f t="shared" si="23"/>
        <v>500</v>
      </c>
      <c r="U277" s="39">
        <f t="shared" si="24"/>
        <v>6000</v>
      </c>
      <c r="V277" s="36">
        <v>250</v>
      </c>
      <c r="W277" s="36">
        <v>0</v>
      </c>
      <c r="X277" s="18">
        <v>0</v>
      </c>
      <c r="Y277" s="18">
        <v>250</v>
      </c>
      <c r="Z277" s="18">
        <v>3000</v>
      </c>
      <c r="AA277" s="18">
        <v>9000</v>
      </c>
      <c r="AB277" s="36"/>
      <c r="AC277" s="36"/>
    </row>
    <row r="278" s="3" customFormat="1" ht="31.5" customHeight="1" spans="1:29">
      <c r="A278" s="18">
        <v>270</v>
      </c>
      <c r="B278" s="18" t="s">
        <v>339</v>
      </c>
      <c r="C278" s="18" t="s">
        <v>326</v>
      </c>
      <c r="D278" s="18" t="s">
        <v>44</v>
      </c>
      <c r="E278" s="18"/>
      <c r="F278" s="19" t="s">
        <v>327</v>
      </c>
      <c r="G278" s="19" t="s">
        <v>327</v>
      </c>
      <c r="H278" s="20">
        <v>41275</v>
      </c>
      <c r="I278" s="20">
        <v>41275</v>
      </c>
      <c r="J278" s="34"/>
      <c r="K278" s="37">
        <f t="shared" si="21"/>
        <v>9</v>
      </c>
      <c r="L278" s="37">
        <f t="shared" si="22"/>
        <v>9</v>
      </c>
      <c r="M278" s="19" t="s">
        <v>328</v>
      </c>
      <c r="N278" s="40">
        <v>20</v>
      </c>
      <c r="O278" s="19" t="s">
        <v>48</v>
      </c>
      <c r="P278" s="19" t="s">
        <v>48</v>
      </c>
      <c r="Q278" s="19" t="s">
        <v>48</v>
      </c>
      <c r="R278" s="19"/>
      <c r="S278" s="19" t="s">
        <v>48</v>
      </c>
      <c r="T278" s="39">
        <f t="shared" si="23"/>
        <v>500</v>
      </c>
      <c r="U278" s="39">
        <f t="shared" si="24"/>
        <v>6000</v>
      </c>
      <c r="V278" s="36">
        <v>250</v>
      </c>
      <c r="W278" s="36">
        <v>0</v>
      </c>
      <c r="X278" s="18">
        <v>0</v>
      </c>
      <c r="Y278" s="18">
        <v>250</v>
      </c>
      <c r="Z278" s="18">
        <v>3000</v>
      </c>
      <c r="AA278" s="18">
        <v>9000</v>
      </c>
      <c r="AB278" s="36"/>
      <c r="AC278" s="36"/>
    </row>
    <row r="279" s="3" customFormat="1" ht="31.5" customHeight="1" spans="1:29">
      <c r="A279" s="18">
        <v>271</v>
      </c>
      <c r="B279" s="18" t="s">
        <v>340</v>
      </c>
      <c r="C279" s="18" t="s">
        <v>326</v>
      </c>
      <c r="D279" s="18" t="s">
        <v>44</v>
      </c>
      <c r="E279" s="18"/>
      <c r="F279" s="19" t="s">
        <v>327</v>
      </c>
      <c r="G279" s="19" t="s">
        <v>327</v>
      </c>
      <c r="H279" s="20">
        <v>41397</v>
      </c>
      <c r="I279" s="20">
        <v>41397</v>
      </c>
      <c r="J279" s="34"/>
      <c r="K279" s="37">
        <f t="shared" si="21"/>
        <v>9</v>
      </c>
      <c r="L279" s="37">
        <f t="shared" si="22"/>
        <v>9</v>
      </c>
      <c r="M279" s="19" t="s">
        <v>328</v>
      </c>
      <c r="N279" s="40">
        <v>20</v>
      </c>
      <c r="O279" s="19" t="s">
        <v>48</v>
      </c>
      <c r="P279" s="19" t="s">
        <v>48</v>
      </c>
      <c r="Q279" s="19" t="s">
        <v>48</v>
      </c>
      <c r="R279" s="19"/>
      <c r="S279" s="19" t="s">
        <v>48</v>
      </c>
      <c r="T279" s="39">
        <f t="shared" si="23"/>
        <v>500</v>
      </c>
      <c r="U279" s="39">
        <f t="shared" si="24"/>
        <v>6000</v>
      </c>
      <c r="V279" s="36">
        <v>250</v>
      </c>
      <c r="W279" s="36">
        <v>0</v>
      </c>
      <c r="X279" s="18">
        <v>0</v>
      </c>
      <c r="Y279" s="18">
        <v>250</v>
      </c>
      <c r="Z279" s="18">
        <v>3000</v>
      </c>
      <c r="AA279" s="18">
        <v>9000</v>
      </c>
      <c r="AB279" s="36"/>
      <c r="AC279" s="36"/>
    </row>
    <row r="280" s="3" customFormat="1" ht="31.5" customHeight="1" spans="1:29">
      <c r="A280" s="18">
        <v>272</v>
      </c>
      <c r="B280" s="18" t="s">
        <v>341</v>
      </c>
      <c r="C280" s="18" t="s">
        <v>326</v>
      </c>
      <c r="D280" s="18" t="s">
        <v>44</v>
      </c>
      <c r="E280" s="18"/>
      <c r="F280" s="19" t="s">
        <v>327</v>
      </c>
      <c r="G280" s="19" t="s">
        <v>327</v>
      </c>
      <c r="H280" s="20">
        <v>41275</v>
      </c>
      <c r="I280" s="20">
        <v>41275</v>
      </c>
      <c r="J280" s="34"/>
      <c r="K280" s="37">
        <f t="shared" si="21"/>
        <v>9</v>
      </c>
      <c r="L280" s="37">
        <f t="shared" si="22"/>
        <v>9</v>
      </c>
      <c r="M280" s="19" t="s">
        <v>328</v>
      </c>
      <c r="N280" s="40">
        <v>20</v>
      </c>
      <c r="O280" s="19" t="s">
        <v>48</v>
      </c>
      <c r="P280" s="19" t="s">
        <v>48</v>
      </c>
      <c r="Q280" s="19" t="s">
        <v>48</v>
      </c>
      <c r="R280" s="19"/>
      <c r="S280" s="19" t="s">
        <v>48</v>
      </c>
      <c r="T280" s="39">
        <f t="shared" si="23"/>
        <v>500</v>
      </c>
      <c r="U280" s="39">
        <f t="shared" si="24"/>
        <v>6000</v>
      </c>
      <c r="V280" s="36">
        <v>250</v>
      </c>
      <c r="W280" s="36">
        <v>0</v>
      </c>
      <c r="X280" s="18">
        <v>0</v>
      </c>
      <c r="Y280" s="18">
        <v>250</v>
      </c>
      <c r="Z280" s="18">
        <v>3000</v>
      </c>
      <c r="AA280" s="18">
        <v>9000</v>
      </c>
      <c r="AB280" s="36"/>
      <c r="AC280" s="36"/>
    </row>
    <row r="281" s="3" customFormat="1" ht="31.5" customHeight="1" spans="1:29">
      <c r="A281" s="18">
        <v>273</v>
      </c>
      <c r="B281" s="18" t="s">
        <v>342</v>
      </c>
      <c r="C281" s="18" t="s">
        <v>326</v>
      </c>
      <c r="D281" s="18" t="s">
        <v>44</v>
      </c>
      <c r="E281" s="18" t="s">
        <v>106</v>
      </c>
      <c r="F281" s="19" t="s">
        <v>327</v>
      </c>
      <c r="G281" s="19" t="s">
        <v>327</v>
      </c>
      <c r="H281" s="20">
        <v>41030</v>
      </c>
      <c r="I281" s="20">
        <v>41030</v>
      </c>
      <c r="J281" s="34"/>
      <c r="K281" s="37">
        <f t="shared" si="21"/>
        <v>10</v>
      </c>
      <c r="L281" s="37">
        <f t="shared" si="22"/>
        <v>10</v>
      </c>
      <c r="M281" s="19" t="s">
        <v>47</v>
      </c>
      <c r="N281" s="40">
        <v>20</v>
      </c>
      <c r="O281" s="19" t="s">
        <v>48</v>
      </c>
      <c r="P281" s="19" t="s">
        <v>48</v>
      </c>
      <c r="Q281" s="19" t="s">
        <v>48</v>
      </c>
      <c r="R281" s="19"/>
      <c r="S281" s="19" t="s">
        <v>48</v>
      </c>
      <c r="T281" s="39">
        <f t="shared" si="23"/>
        <v>500</v>
      </c>
      <c r="U281" s="39">
        <f t="shared" si="24"/>
        <v>6000</v>
      </c>
      <c r="V281" s="36">
        <v>250</v>
      </c>
      <c r="W281" s="36">
        <v>0</v>
      </c>
      <c r="X281" s="18">
        <v>0</v>
      </c>
      <c r="Y281" s="18">
        <v>250</v>
      </c>
      <c r="Z281" s="18">
        <v>3000</v>
      </c>
      <c r="AA281" s="18">
        <v>9000</v>
      </c>
      <c r="AB281" s="36"/>
      <c r="AC281" s="36"/>
    </row>
    <row r="282" s="3" customFormat="1" ht="31.5" customHeight="1" spans="1:29">
      <c r="A282" s="18">
        <v>274</v>
      </c>
      <c r="B282" s="18" t="s">
        <v>343</v>
      </c>
      <c r="C282" s="18" t="s">
        <v>326</v>
      </c>
      <c r="D282" s="18" t="s">
        <v>44</v>
      </c>
      <c r="E282" s="18"/>
      <c r="F282" s="19" t="s">
        <v>327</v>
      </c>
      <c r="G282" s="19" t="s">
        <v>327</v>
      </c>
      <c r="H282" s="20">
        <v>40695</v>
      </c>
      <c r="I282" s="20">
        <v>40695</v>
      </c>
      <c r="J282" s="34"/>
      <c r="K282" s="37">
        <f t="shared" si="21"/>
        <v>11</v>
      </c>
      <c r="L282" s="37">
        <f t="shared" si="22"/>
        <v>11</v>
      </c>
      <c r="M282" s="19" t="s">
        <v>328</v>
      </c>
      <c r="N282" s="40">
        <v>20</v>
      </c>
      <c r="O282" s="19" t="s">
        <v>48</v>
      </c>
      <c r="P282" s="19" t="s">
        <v>48</v>
      </c>
      <c r="Q282" s="19" t="s">
        <v>48</v>
      </c>
      <c r="R282" s="19"/>
      <c r="S282" s="19" t="s">
        <v>48</v>
      </c>
      <c r="T282" s="39">
        <f t="shared" si="23"/>
        <v>500</v>
      </c>
      <c r="U282" s="39">
        <f t="shared" si="24"/>
        <v>6000</v>
      </c>
      <c r="V282" s="36">
        <v>250</v>
      </c>
      <c r="W282" s="36">
        <v>0</v>
      </c>
      <c r="X282" s="18">
        <v>0</v>
      </c>
      <c r="Y282" s="18">
        <v>250</v>
      </c>
      <c r="Z282" s="18">
        <v>3000</v>
      </c>
      <c r="AA282" s="18">
        <v>9000</v>
      </c>
      <c r="AB282" s="36"/>
      <c r="AC282" s="36"/>
    </row>
    <row r="283" s="3" customFormat="1" ht="31.5" customHeight="1" spans="1:29">
      <c r="A283" s="18">
        <v>275</v>
      </c>
      <c r="B283" s="18" t="s">
        <v>344</v>
      </c>
      <c r="C283" s="18" t="s">
        <v>326</v>
      </c>
      <c r="D283" s="18" t="s">
        <v>44</v>
      </c>
      <c r="E283" s="18"/>
      <c r="F283" s="19" t="s">
        <v>327</v>
      </c>
      <c r="G283" s="19" t="s">
        <v>327</v>
      </c>
      <c r="H283" s="20">
        <v>40544</v>
      </c>
      <c r="I283" s="20">
        <v>40544</v>
      </c>
      <c r="J283" s="34"/>
      <c r="K283" s="37">
        <f t="shared" si="21"/>
        <v>11</v>
      </c>
      <c r="L283" s="37">
        <f t="shared" si="22"/>
        <v>11</v>
      </c>
      <c r="M283" s="19" t="s">
        <v>328</v>
      </c>
      <c r="N283" s="40">
        <v>20</v>
      </c>
      <c r="O283" s="19" t="s">
        <v>48</v>
      </c>
      <c r="P283" s="19" t="s">
        <v>48</v>
      </c>
      <c r="Q283" s="19" t="s">
        <v>48</v>
      </c>
      <c r="R283" s="19"/>
      <c r="S283" s="19" t="s">
        <v>48</v>
      </c>
      <c r="T283" s="39">
        <f t="shared" si="23"/>
        <v>500</v>
      </c>
      <c r="U283" s="39">
        <f t="shared" si="24"/>
        <v>6000</v>
      </c>
      <c r="V283" s="36">
        <v>250</v>
      </c>
      <c r="W283" s="36">
        <v>0</v>
      </c>
      <c r="X283" s="18">
        <v>0</v>
      </c>
      <c r="Y283" s="18">
        <v>250</v>
      </c>
      <c r="Z283" s="18">
        <v>3000</v>
      </c>
      <c r="AA283" s="18">
        <v>9000</v>
      </c>
      <c r="AB283" s="36"/>
      <c r="AC283" s="36"/>
    </row>
    <row r="284" s="3" customFormat="1" ht="31.5" customHeight="1" spans="1:29">
      <c r="A284" s="18">
        <v>276</v>
      </c>
      <c r="B284" s="18" t="s">
        <v>345</v>
      </c>
      <c r="C284" s="18" t="s">
        <v>326</v>
      </c>
      <c r="D284" s="18" t="s">
        <v>44</v>
      </c>
      <c r="E284" s="18"/>
      <c r="F284" s="19" t="s">
        <v>327</v>
      </c>
      <c r="G284" s="19" t="s">
        <v>327</v>
      </c>
      <c r="H284" s="20">
        <v>40118</v>
      </c>
      <c r="I284" s="20">
        <v>40118</v>
      </c>
      <c r="J284" s="34"/>
      <c r="K284" s="37">
        <f t="shared" ref="K284:K304" si="25">IF(I284="",0,IF(I284&gt;=H284,INT(YEARFRAC(DATE(2022,7,11),I284,1)),INT(YEARFRAC(DATE(2022,7,11),H284,1))))-IF(AB284="",0,AB284)</f>
        <v>12</v>
      </c>
      <c r="L284" s="37">
        <f t="shared" si="22"/>
        <v>12</v>
      </c>
      <c r="M284" s="19" t="s">
        <v>328</v>
      </c>
      <c r="N284" s="40">
        <v>20</v>
      </c>
      <c r="O284" s="19" t="s">
        <v>48</v>
      </c>
      <c r="P284" s="19" t="s">
        <v>48</v>
      </c>
      <c r="Q284" s="19" t="s">
        <v>48</v>
      </c>
      <c r="R284" s="19"/>
      <c r="S284" s="19" t="s">
        <v>48</v>
      </c>
      <c r="T284" s="39">
        <f t="shared" si="23"/>
        <v>500</v>
      </c>
      <c r="U284" s="39">
        <f t="shared" si="24"/>
        <v>6000</v>
      </c>
      <c r="V284" s="36">
        <v>250</v>
      </c>
      <c r="W284" s="36">
        <v>0</v>
      </c>
      <c r="X284" s="18">
        <v>0</v>
      </c>
      <c r="Y284" s="18">
        <v>250</v>
      </c>
      <c r="Z284" s="18">
        <v>3000</v>
      </c>
      <c r="AA284" s="18">
        <v>9000</v>
      </c>
      <c r="AB284" s="36"/>
      <c r="AC284" s="36"/>
    </row>
    <row r="285" s="3" customFormat="1" ht="31.5" customHeight="1" spans="1:29">
      <c r="A285" s="18">
        <v>277</v>
      </c>
      <c r="B285" s="18" t="s">
        <v>346</v>
      </c>
      <c r="C285" s="18" t="s">
        <v>326</v>
      </c>
      <c r="D285" s="18" t="s">
        <v>44</v>
      </c>
      <c r="E285" s="18" t="s">
        <v>106</v>
      </c>
      <c r="F285" s="19" t="s">
        <v>327</v>
      </c>
      <c r="G285" s="19" t="s">
        <v>327</v>
      </c>
      <c r="H285" s="20">
        <v>39783</v>
      </c>
      <c r="I285" s="20">
        <v>39783</v>
      </c>
      <c r="J285" s="34"/>
      <c r="K285" s="37">
        <f t="shared" si="25"/>
        <v>13</v>
      </c>
      <c r="L285" s="37">
        <f t="shared" si="22"/>
        <v>13</v>
      </c>
      <c r="M285" s="19" t="s">
        <v>47</v>
      </c>
      <c r="N285" s="40">
        <v>20</v>
      </c>
      <c r="O285" s="19" t="s">
        <v>48</v>
      </c>
      <c r="P285" s="19" t="s">
        <v>48</v>
      </c>
      <c r="Q285" s="19" t="s">
        <v>48</v>
      </c>
      <c r="R285" s="19"/>
      <c r="S285" s="19" t="s">
        <v>48</v>
      </c>
      <c r="T285" s="39">
        <f t="shared" si="23"/>
        <v>500</v>
      </c>
      <c r="U285" s="39">
        <f t="shared" si="24"/>
        <v>6000</v>
      </c>
      <c r="V285" s="36">
        <v>250</v>
      </c>
      <c r="W285" s="36">
        <v>0</v>
      </c>
      <c r="X285" s="18">
        <v>0</v>
      </c>
      <c r="Y285" s="18">
        <v>250</v>
      </c>
      <c r="Z285" s="18">
        <v>3000</v>
      </c>
      <c r="AA285" s="18">
        <v>9000</v>
      </c>
      <c r="AB285" s="36"/>
      <c r="AC285" s="36"/>
    </row>
    <row r="286" s="3" customFormat="1" ht="31.5" customHeight="1" spans="1:29">
      <c r="A286" s="18">
        <v>278</v>
      </c>
      <c r="B286" s="18" t="s">
        <v>347</v>
      </c>
      <c r="C286" s="18" t="s">
        <v>326</v>
      </c>
      <c r="D286" s="18" t="s">
        <v>44</v>
      </c>
      <c r="E286" s="18"/>
      <c r="F286" s="19" t="s">
        <v>327</v>
      </c>
      <c r="G286" s="19" t="s">
        <v>327</v>
      </c>
      <c r="H286" s="20">
        <v>39569</v>
      </c>
      <c r="I286" s="20">
        <v>39569</v>
      </c>
      <c r="J286" s="34"/>
      <c r="K286" s="37">
        <f t="shared" si="25"/>
        <v>14</v>
      </c>
      <c r="L286" s="37">
        <f t="shared" si="22"/>
        <v>14</v>
      </c>
      <c r="M286" s="19" t="s">
        <v>328</v>
      </c>
      <c r="N286" s="40">
        <v>20</v>
      </c>
      <c r="O286" s="19" t="s">
        <v>48</v>
      </c>
      <c r="P286" s="19" t="s">
        <v>48</v>
      </c>
      <c r="Q286" s="19" t="s">
        <v>48</v>
      </c>
      <c r="R286" s="19"/>
      <c r="S286" s="19" t="s">
        <v>48</v>
      </c>
      <c r="T286" s="39">
        <f t="shared" si="23"/>
        <v>500</v>
      </c>
      <c r="U286" s="39">
        <f t="shared" si="24"/>
        <v>6000</v>
      </c>
      <c r="V286" s="36">
        <v>250</v>
      </c>
      <c r="W286" s="36">
        <v>0</v>
      </c>
      <c r="X286" s="18">
        <v>0</v>
      </c>
      <c r="Y286" s="18">
        <v>250</v>
      </c>
      <c r="Z286" s="18">
        <v>3000</v>
      </c>
      <c r="AA286" s="18">
        <v>9000</v>
      </c>
      <c r="AB286" s="36"/>
      <c r="AC286" s="36"/>
    </row>
    <row r="287" s="3" customFormat="1" ht="31.5" customHeight="1" spans="1:29">
      <c r="A287" s="18">
        <v>279</v>
      </c>
      <c r="B287" s="18" t="s">
        <v>348</v>
      </c>
      <c r="C287" s="18" t="s">
        <v>326</v>
      </c>
      <c r="D287" s="18" t="s">
        <v>44</v>
      </c>
      <c r="E287" s="18"/>
      <c r="F287" s="19" t="s">
        <v>327</v>
      </c>
      <c r="G287" s="19" t="s">
        <v>327</v>
      </c>
      <c r="H287" s="20">
        <v>39326</v>
      </c>
      <c r="I287" s="20">
        <v>39326</v>
      </c>
      <c r="J287" s="34"/>
      <c r="K287" s="37">
        <f t="shared" si="25"/>
        <v>14</v>
      </c>
      <c r="L287" s="37">
        <f t="shared" si="22"/>
        <v>14</v>
      </c>
      <c r="M287" s="19" t="s">
        <v>328</v>
      </c>
      <c r="N287" s="40">
        <v>20</v>
      </c>
      <c r="O287" s="19" t="s">
        <v>48</v>
      </c>
      <c r="P287" s="19" t="s">
        <v>48</v>
      </c>
      <c r="Q287" s="19" t="s">
        <v>48</v>
      </c>
      <c r="R287" s="19"/>
      <c r="S287" s="19" t="s">
        <v>48</v>
      </c>
      <c r="T287" s="39">
        <f t="shared" si="23"/>
        <v>500</v>
      </c>
      <c r="U287" s="39">
        <f t="shared" si="24"/>
        <v>6000</v>
      </c>
      <c r="V287" s="36">
        <v>250</v>
      </c>
      <c r="W287" s="36">
        <v>0</v>
      </c>
      <c r="X287" s="18">
        <v>0</v>
      </c>
      <c r="Y287" s="18">
        <v>250</v>
      </c>
      <c r="Z287" s="18">
        <v>3000</v>
      </c>
      <c r="AA287" s="18">
        <v>9000</v>
      </c>
      <c r="AB287" s="36"/>
      <c r="AC287" s="36"/>
    </row>
    <row r="288" s="3" customFormat="1" ht="31.5" customHeight="1" spans="1:29">
      <c r="A288" s="18">
        <v>280</v>
      </c>
      <c r="B288" s="18" t="s">
        <v>349</v>
      </c>
      <c r="C288" s="18" t="s">
        <v>326</v>
      </c>
      <c r="D288" s="18" t="s">
        <v>44</v>
      </c>
      <c r="E288" s="18"/>
      <c r="F288" s="19" t="s">
        <v>327</v>
      </c>
      <c r="G288" s="19" t="s">
        <v>327</v>
      </c>
      <c r="H288" s="20">
        <v>39326</v>
      </c>
      <c r="I288" s="20">
        <v>39326</v>
      </c>
      <c r="J288" s="34"/>
      <c r="K288" s="37">
        <f t="shared" si="25"/>
        <v>14</v>
      </c>
      <c r="L288" s="37">
        <f t="shared" si="22"/>
        <v>14</v>
      </c>
      <c r="M288" s="19" t="s">
        <v>47</v>
      </c>
      <c r="N288" s="40">
        <v>20</v>
      </c>
      <c r="O288" s="19" t="s">
        <v>48</v>
      </c>
      <c r="P288" s="19" t="s">
        <v>48</v>
      </c>
      <c r="Q288" s="19" t="s">
        <v>48</v>
      </c>
      <c r="R288" s="19"/>
      <c r="S288" s="19" t="s">
        <v>48</v>
      </c>
      <c r="T288" s="39">
        <f t="shared" si="23"/>
        <v>500</v>
      </c>
      <c r="U288" s="39">
        <f t="shared" si="24"/>
        <v>6000</v>
      </c>
      <c r="V288" s="36">
        <v>250</v>
      </c>
      <c r="W288" s="36">
        <v>0</v>
      </c>
      <c r="X288" s="18">
        <v>0</v>
      </c>
      <c r="Y288" s="18">
        <v>250</v>
      </c>
      <c r="Z288" s="18">
        <v>3000</v>
      </c>
      <c r="AA288" s="18">
        <v>9000</v>
      </c>
      <c r="AB288" s="36"/>
      <c r="AC288" s="36"/>
    </row>
    <row r="289" s="3" customFormat="1" ht="31.5" customHeight="1" spans="1:29">
      <c r="A289" s="18">
        <v>281</v>
      </c>
      <c r="B289" s="18" t="s">
        <v>350</v>
      </c>
      <c r="C289" s="18" t="s">
        <v>326</v>
      </c>
      <c r="D289" s="18" t="s">
        <v>44</v>
      </c>
      <c r="E289" s="18" t="s">
        <v>143</v>
      </c>
      <c r="F289" s="19" t="s">
        <v>327</v>
      </c>
      <c r="G289" s="19" t="s">
        <v>327</v>
      </c>
      <c r="H289" s="20">
        <v>39295</v>
      </c>
      <c r="I289" s="20">
        <v>39326</v>
      </c>
      <c r="J289" s="34">
        <v>5</v>
      </c>
      <c r="K289" s="37">
        <f t="shared" si="25"/>
        <v>14</v>
      </c>
      <c r="L289" s="37">
        <f t="shared" si="22"/>
        <v>19</v>
      </c>
      <c r="M289" s="19" t="s">
        <v>47</v>
      </c>
      <c r="N289" s="40">
        <v>6</v>
      </c>
      <c r="O289" s="19" t="s">
        <v>48</v>
      </c>
      <c r="P289" s="19" t="s">
        <v>48</v>
      </c>
      <c r="Q289" s="19" t="s">
        <v>48</v>
      </c>
      <c r="R289" s="19"/>
      <c r="S289" s="19" t="s">
        <v>48</v>
      </c>
      <c r="T289" s="39">
        <f t="shared" si="23"/>
        <v>500</v>
      </c>
      <c r="U289" s="39">
        <f t="shared" si="24"/>
        <v>6000</v>
      </c>
      <c r="V289" s="36">
        <v>250</v>
      </c>
      <c r="W289" s="36">
        <v>0</v>
      </c>
      <c r="X289" s="18">
        <v>0</v>
      </c>
      <c r="Y289" s="18">
        <v>250</v>
      </c>
      <c r="Z289" s="18">
        <v>3000</v>
      </c>
      <c r="AA289" s="18">
        <v>9000</v>
      </c>
      <c r="AB289" s="36"/>
      <c r="AC289" s="36"/>
    </row>
    <row r="290" s="3" customFormat="1" ht="31.5" customHeight="1" spans="1:29">
      <c r="A290" s="18">
        <v>282</v>
      </c>
      <c r="B290" s="18" t="s">
        <v>351</v>
      </c>
      <c r="C290" s="18" t="s">
        <v>326</v>
      </c>
      <c r="D290" s="18" t="s">
        <v>52</v>
      </c>
      <c r="E290" s="18"/>
      <c r="F290" s="19" t="s">
        <v>327</v>
      </c>
      <c r="G290" s="19" t="s">
        <v>45</v>
      </c>
      <c r="H290" s="20">
        <v>38961</v>
      </c>
      <c r="I290" s="20">
        <v>38961</v>
      </c>
      <c r="J290" s="34">
        <v>6</v>
      </c>
      <c r="K290" s="37">
        <f t="shared" si="25"/>
        <v>15</v>
      </c>
      <c r="L290" s="37">
        <f t="shared" si="22"/>
        <v>21</v>
      </c>
      <c r="M290" s="19" t="s">
        <v>47</v>
      </c>
      <c r="N290" s="40">
        <v>20</v>
      </c>
      <c r="O290" s="19" t="s">
        <v>48</v>
      </c>
      <c r="P290" s="19" t="s">
        <v>48</v>
      </c>
      <c r="Q290" s="19" t="s">
        <v>48</v>
      </c>
      <c r="R290" s="19"/>
      <c r="S290" s="19" t="s">
        <v>48</v>
      </c>
      <c r="T290" s="39">
        <f t="shared" si="23"/>
        <v>500</v>
      </c>
      <c r="U290" s="39">
        <f t="shared" si="24"/>
        <v>6000</v>
      </c>
      <c r="V290" s="36">
        <v>250</v>
      </c>
      <c r="W290" s="36">
        <v>0</v>
      </c>
      <c r="X290" s="18">
        <v>0</v>
      </c>
      <c r="Y290" s="18">
        <v>250</v>
      </c>
      <c r="Z290" s="18">
        <v>3000</v>
      </c>
      <c r="AA290" s="18">
        <v>9000</v>
      </c>
      <c r="AB290" s="36"/>
      <c r="AC290" s="36"/>
    </row>
    <row r="291" s="3" customFormat="1" ht="31.5" customHeight="1" spans="1:29">
      <c r="A291" s="18">
        <v>283</v>
      </c>
      <c r="B291" s="18" t="s">
        <v>352</v>
      </c>
      <c r="C291" s="18" t="s">
        <v>353</v>
      </c>
      <c r="D291" s="18" t="s">
        <v>44</v>
      </c>
      <c r="E291" s="18"/>
      <c r="F291" s="19" t="s">
        <v>327</v>
      </c>
      <c r="G291" s="19" t="s">
        <v>327</v>
      </c>
      <c r="H291" s="20">
        <v>44105</v>
      </c>
      <c r="I291" s="20">
        <v>44105</v>
      </c>
      <c r="J291" s="34">
        <v>3</v>
      </c>
      <c r="K291" s="37">
        <f t="shared" si="25"/>
        <v>1</v>
      </c>
      <c r="L291" s="37">
        <f t="shared" si="22"/>
        <v>4</v>
      </c>
      <c r="M291" s="19" t="s">
        <v>47</v>
      </c>
      <c r="N291" s="41">
        <v>24</v>
      </c>
      <c r="O291" s="19" t="s">
        <v>48</v>
      </c>
      <c r="P291" s="19" t="s">
        <v>48</v>
      </c>
      <c r="Q291" s="19" t="s">
        <v>48</v>
      </c>
      <c r="R291" s="19"/>
      <c r="S291" s="19" t="s">
        <v>49</v>
      </c>
      <c r="T291" s="39">
        <f t="shared" si="23"/>
        <v>200</v>
      </c>
      <c r="U291" s="39">
        <f t="shared" si="24"/>
        <v>2400</v>
      </c>
      <c r="V291" s="36">
        <v>0</v>
      </c>
      <c r="W291" s="36" t="s">
        <v>109</v>
      </c>
      <c r="X291" s="18">
        <v>0</v>
      </c>
      <c r="Y291" s="18">
        <v>0</v>
      </c>
      <c r="Z291" s="18">
        <v>0</v>
      </c>
      <c r="AA291" s="18">
        <v>2400</v>
      </c>
      <c r="AB291" s="36"/>
      <c r="AC291" s="36"/>
    </row>
    <row r="292" s="3" customFormat="1" ht="31.5" customHeight="1" spans="1:29">
      <c r="A292" s="18">
        <v>284</v>
      </c>
      <c r="B292" s="18" t="s">
        <v>354</v>
      </c>
      <c r="C292" s="18" t="s">
        <v>353</v>
      </c>
      <c r="D292" s="18" t="s">
        <v>44</v>
      </c>
      <c r="E292" s="18"/>
      <c r="F292" s="19" t="s">
        <v>327</v>
      </c>
      <c r="G292" s="19" t="s">
        <v>327</v>
      </c>
      <c r="H292" s="20">
        <v>43709</v>
      </c>
      <c r="I292" s="20">
        <v>43709</v>
      </c>
      <c r="J292" s="34">
        <v>0</v>
      </c>
      <c r="K292" s="37">
        <f t="shared" si="25"/>
        <v>2</v>
      </c>
      <c r="L292" s="37">
        <f t="shared" si="22"/>
        <v>2</v>
      </c>
      <c r="M292" s="19" t="s">
        <v>328</v>
      </c>
      <c r="N292" s="41">
        <v>24</v>
      </c>
      <c r="O292" s="19" t="s">
        <v>48</v>
      </c>
      <c r="P292" s="19" t="s">
        <v>48</v>
      </c>
      <c r="Q292" s="19" t="s">
        <v>48</v>
      </c>
      <c r="R292" s="19"/>
      <c r="S292" s="19" t="s">
        <v>49</v>
      </c>
      <c r="T292" s="39">
        <f t="shared" si="23"/>
        <v>100</v>
      </c>
      <c r="U292" s="39">
        <f t="shared" si="24"/>
        <v>1200</v>
      </c>
      <c r="V292" s="36">
        <v>0</v>
      </c>
      <c r="W292" s="36" t="s">
        <v>109</v>
      </c>
      <c r="X292" s="18">
        <v>0</v>
      </c>
      <c r="Y292" s="18">
        <v>0</v>
      </c>
      <c r="Z292" s="18">
        <v>0</v>
      </c>
      <c r="AA292" s="18">
        <v>1200</v>
      </c>
      <c r="AB292" s="36"/>
      <c r="AC292" s="36"/>
    </row>
    <row r="293" s="3" customFormat="1" ht="31.5" customHeight="1" spans="1:29">
      <c r="A293" s="18">
        <v>285</v>
      </c>
      <c r="B293" s="18" t="s">
        <v>355</v>
      </c>
      <c r="C293" s="18" t="s">
        <v>353</v>
      </c>
      <c r="D293" s="18" t="s">
        <v>44</v>
      </c>
      <c r="E293" s="18"/>
      <c r="F293" s="19" t="s">
        <v>327</v>
      </c>
      <c r="G293" s="19" t="s">
        <v>327</v>
      </c>
      <c r="H293" s="20">
        <v>42887</v>
      </c>
      <c r="I293" s="20">
        <v>42887</v>
      </c>
      <c r="J293" s="34">
        <v>0</v>
      </c>
      <c r="K293" s="37">
        <f t="shared" si="25"/>
        <v>5</v>
      </c>
      <c r="L293" s="37">
        <f t="shared" si="22"/>
        <v>5</v>
      </c>
      <c r="M293" s="19" t="s">
        <v>328</v>
      </c>
      <c r="N293" s="41">
        <v>24</v>
      </c>
      <c r="O293" s="19" t="s">
        <v>48</v>
      </c>
      <c r="P293" s="19" t="s">
        <v>48</v>
      </c>
      <c r="Q293" s="19" t="s">
        <v>48</v>
      </c>
      <c r="R293" s="19"/>
      <c r="S293" s="19" t="s">
        <v>49</v>
      </c>
      <c r="T293" s="39">
        <f t="shared" si="23"/>
        <v>400</v>
      </c>
      <c r="U293" s="39">
        <f t="shared" si="24"/>
        <v>4800</v>
      </c>
      <c r="V293" s="36">
        <v>0</v>
      </c>
      <c r="W293" s="36" t="s">
        <v>109</v>
      </c>
      <c r="X293" s="18">
        <v>0</v>
      </c>
      <c r="Y293" s="18">
        <v>0</v>
      </c>
      <c r="Z293" s="18">
        <v>0</v>
      </c>
      <c r="AA293" s="18">
        <v>4800</v>
      </c>
      <c r="AB293" s="36"/>
      <c r="AC293" s="36"/>
    </row>
    <row r="294" s="3" customFormat="1" ht="31.5" customHeight="1" spans="1:29">
      <c r="A294" s="18">
        <v>286</v>
      </c>
      <c r="B294" s="18" t="s">
        <v>356</v>
      </c>
      <c r="C294" s="18" t="s">
        <v>353</v>
      </c>
      <c r="D294" s="18" t="s">
        <v>44</v>
      </c>
      <c r="E294" s="18"/>
      <c r="F294" s="19" t="s">
        <v>327</v>
      </c>
      <c r="G294" s="19" t="s">
        <v>327</v>
      </c>
      <c r="H294" s="20">
        <v>42644</v>
      </c>
      <c r="I294" s="20">
        <v>42644</v>
      </c>
      <c r="J294" s="34">
        <v>0</v>
      </c>
      <c r="K294" s="37">
        <f t="shared" si="25"/>
        <v>5</v>
      </c>
      <c r="L294" s="37">
        <f t="shared" si="22"/>
        <v>5</v>
      </c>
      <c r="M294" s="19" t="s">
        <v>47</v>
      </c>
      <c r="N294" s="41">
        <v>24</v>
      </c>
      <c r="O294" s="19" t="s">
        <v>48</v>
      </c>
      <c r="P294" s="19" t="s">
        <v>48</v>
      </c>
      <c r="Q294" s="19" t="s">
        <v>48</v>
      </c>
      <c r="R294" s="19"/>
      <c r="S294" s="19" t="s">
        <v>49</v>
      </c>
      <c r="T294" s="39">
        <f t="shared" si="23"/>
        <v>400</v>
      </c>
      <c r="U294" s="39">
        <f t="shared" si="24"/>
        <v>4800</v>
      </c>
      <c r="V294" s="36">
        <v>0</v>
      </c>
      <c r="W294" s="36" t="s">
        <v>109</v>
      </c>
      <c r="X294" s="18">
        <v>0</v>
      </c>
      <c r="Y294" s="18">
        <v>0</v>
      </c>
      <c r="Z294" s="18">
        <v>0</v>
      </c>
      <c r="AA294" s="18">
        <v>4800</v>
      </c>
      <c r="AB294" s="36"/>
      <c r="AC294" s="36"/>
    </row>
    <row r="295" s="3" customFormat="1" ht="31.5" customHeight="1" spans="1:29">
      <c r="A295" s="18">
        <v>287</v>
      </c>
      <c r="B295" s="18" t="s">
        <v>357</v>
      </c>
      <c r="C295" s="18" t="s">
        <v>353</v>
      </c>
      <c r="D295" s="18" t="s">
        <v>44</v>
      </c>
      <c r="E295" s="18"/>
      <c r="F295" s="19" t="s">
        <v>327</v>
      </c>
      <c r="G295" s="19" t="s">
        <v>45</v>
      </c>
      <c r="H295" s="20">
        <v>42339</v>
      </c>
      <c r="I295" s="20">
        <v>42339</v>
      </c>
      <c r="J295" s="34">
        <v>0</v>
      </c>
      <c r="K295" s="37">
        <f t="shared" si="25"/>
        <v>6</v>
      </c>
      <c r="L295" s="37">
        <f t="shared" si="22"/>
        <v>6</v>
      </c>
      <c r="M295" s="19" t="s">
        <v>328</v>
      </c>
      <c r="N295" s="41">
        <v>24</v>
      </c>
      <c r="O295" s="19" t="s">
        <v>48</v>
      </c>
      <c r="P295" s="19" t="s">
        <v>48</v>
      </c>
      <c r="Q295" s="19" t="s">
        <v>48</v>
      </c>
      <c r="R295" s="19"/>
      <c r="S295" s="19" t="s">
        <v>49</v>
      </c>
      <c r="T295" s="39">
        <f t="shared" si="23"/>
        <v>400</v>
      </c>
      <c r="U295" s="39">
        <f t="shared" si="24"/>
        <v>4800</v>
      </c>
      <c r="V295" s="36">
        <v>0</v>
      </c>
      <c r="W295" s="36" t="s">
        <v>109</v>
      </c>
      <c r="X295" s="18">
        <v>0</v>
      </c>
      <c r="Y295" s="18">
        <v>0</v>
      </c>
      <c r="Z295" s="18">
        <v>0</v>
      </c>
      <c r="AA295" s="18">
        <v>4800</v>
      </c>
      <c r="AB295" s="36"/>
      <c r="AC295" s="36"/>
    </row>
    <row r="296" s="3" customFormat="1" ht="31.5" customHeight="1" spans="1:29">
      <c r="A296" s="18">
        <v>288</v>
      </c>
      <c r="B296" s="18" t="s">
        <v>358</v>
      </c>
      <c r="C296" s="18" t="s">
        <v>353</v>
      </c>
      <c r="D296" s="18" t="s">
        <v>44</v>
      </c>
      <c r="E296" s="18"/>
      <c r="F296" s="19" t="s">
        <v>327</v>
      </c>
      <c r="G296" s="19" t="s">
        <v>327</v>
      </c>
      <c r="H296" s="20">
        <v>42064</v>
      </c>
      <c r="I296" s="20">
        <v>42064</v>
      </c>
      <c r="J296" s="34">
        <v>0</v>
      </c>
      <c r="K296" s="37">
        <f t="shared" si="25"/>
        <v>7</v>
      </c>
      <c r="L296" s="37">
        <f t="shared" si="22"/>
        <v>7</v>
      </c>
      <c r="M296" s="19" t="s">
        <v>328</v>
      </c>
      <c r="N296" s="41">
        <v>24</v>
      </c>
      <c r="O296" s="19" t="s">
        <v>48</v>
      </c>
      <c r="P296" s="19" t="s">
        <v>48</v>
      </c>
      <c r="Q296" s="19" t="s">
        <v>48</v>
      </c>
      <c r="R296" s="19"/>
      <c r="S296" s="19" t="s">
        <v>49</v>
      </c>
      <c r="T296" s="39">
        <f t="shared" si="23"/>
        <v>400</v>
      </c>
      <c r="U296" s="39">
        <f t="shared" si="24"/>
        <v>4800</v>
      </c>
      <c r="V296" s="36">
        <v>0</v>
      </c>
      <c r="W296" s="36" t="s">
        <v>109</v>
      </c>
      <c r="X296" s="18">
        <v>0</v>
      </c>
      <c r="Y296" s="18">
        <v>0</v>
      </c>
      <c r="Z296" s="18">
        <v>0</v>
      </c>
      <c r="AA296" s="18">
        <v>4800</v>
      </c>
      <c r="AB296" s="36"/>
      <c r="AC296" s="36"/>
    </row>
    <row r="297" s="3" customFormat="1" ht="31.5" customHeight="1" spans="1:29">
      <c r="A297" s="18">
        <v>289</v>
      </c>
      <c r="B297" s="18" t="s">
        <v>359</v>
      </c>
      <c r="C297" s="18" t="s">
        <v>353</v>
      </c>
      <c r="D297" s="18" t="s">
        <v>44</v>
      </c>
      <c r="E297" s="18"/>
      <c r="F297" s="19" t="s">
        <v>327</v>
      </c>
      <c r="G297" s="19" t="s">
        <v>327</v>
      </c>
      <c r="H297" s="20">
        <v>42036</v>
      </c>
      <c r="I297" s="20">
        <v>42036</v>
      </c>
      <c r="J297" s="34">
        <v>0</v>
      </c>
      <c r="K297" s="37">
        <f t="shared" si="25"/>
        <v>7</v>
      </c>
      <c r="L297" s="37">
        <f t="shared" si="22"/>
        <v>7</v>
      </c>
      <c r="M297" s="19" t="s">
        <v>47</v>
      </c>
      <c r="N297" s="41">
        <v>24</v>
      </c>
      <c r="O297" s="19" t="s">
        <v>48</v>
      </c>
      <c r="P297" s="19" t="s">
        <v>48</v>
      </c>
      <c r="Q297" s="19" t="s">
        <v>48</v>
      </c>
      <c r="R297" s="19"/>
      <c r="S297" s="19" t="s">
        <v>49</v>
      </c>
      <c r="T297" s="39">
        <f t="shared" si="23"/>
        <v>400</v>
      </c>
      <c r="U297" s="39">
        <f t="shared" si="24"/>
        <v>4800</v>
      </c>
      <c r="V297" s="36">
        <v>0</v>
      </c>
      <c r="W297" s="36" t="s">
        <v>109</v>
      </c>
      <c r="X297" s="18">
        <v>0</v>
      </c>
      <c r="Y297" s="18">
        <v>0</v>
      </c>
      <c r="Z297" s="18">
        <v>0</v>
      </c>
      <c r="AA297" s="18">
        <v>4800</v>
      </c>
      <c r="AB297" s="36"/>
      <c r="AC297" s="36"/>
    </row>
    <row r="298" s="3" customFormat="1" ht="31.5" customHeight="1" spans="1:29">
      <c r="A298" s="18">
        <v>290</v>
      </c>
      <c r="B298" s="18" t="s">
        <v>360</v>
      </c>
      <c r="C298" s="18" t="s">
        <v>353</v>
      </c>
      <c r="D298" s="18" t="s">
        <v>52</v>
      </c>
      <c r="E298" s="18"/>
      <c r="F298" s="19" t="s">
        <v>327</v>
      </c>
      <c r="G298" s="19" t="s">
        <v>327</v>
      </c>
      <c r="H298" s="20">
        <v>41791</v>
      </c>
      <c r="I298" s="20">
        <v>41791</v>
      </c>
      <c r="J298" s="34">
        <v>0</v>
      </c>
      <c r="K298" s="37">
        <f t="shared" si="25"/>
        <v>8</v>
      </c>
      <c r="L298" s="37">
        <f t="shared" si="22"/>
        <v>8</v>
      </c>
      <c r="M298" s="19" t="s">
        <v>47</v>
      </c>
      <c r="N298" s="41">
        <v>24</v>
      </c>
      <c r="O298" s="19" t="s">
        <v>48</v>
      </c>
      <c r="P298" s="19" t="s">
        <v>48</v>
      </c>
      <c r="Q298" s="19" t="s">
        <v>48</v>
      </c>
      <c r="R298" s="19"/>
      <c r="S298" s="19" t="s">
        <v>49</v>
      </c>
      <c r="T298" s="39">
        <f t="shared" si="23"/>
        <v>500</v>
      </c>
      <c r="U298" s="39">
        <f t="shared" si="24"/>
        <v>6000</v>
      </c>
      <c r="V298" s="36">
        <v>0</v>
      </c>
      <c r="W298" s="36" t="s">
        <v>109</v>
      </c>
      <c r="X298" s="18">
        <v>0</v>
      </c>
      <c r="Y298" s="18">
        <v>0</v>
      </c>
      <c r="Z298" s="18">
        <v>0</v>
      </c>
      <c r="AA298" s="18">
        <v>6000</v>
      </c>
      <c r="AB298" s="36"/>
      <c r="AC298" s="36"/>
    </row>
    <row r="299" s="3" customFormat="1" ht="31.5" customHeight="1" spans="1:29">
      <c r="A299" s="18">
        <v>291</v>
      </c>
      <c r="B299" s="18" t="s">
        <v>361</v>
      </c>
      <c r="C299" s="18" t="s">
        <v>353</v>
      </c>
      <c r="D299" s="18" t="s">
        <v>44</v>
      </c>
      <c r="E299" s="18"/>
      <c r="F299" s="19" t="s">
        <v>327</v>
      </c>
      <c r="G299" s="19" t="s">
        <v>327</v>
      </c>
      <c r="H299" s="20">
        <v>41671</v>
      </c>
      <c r="I299" s="20">
        <v>41671</v>
      </c>
      <c r="J299" s="34">
        <v>6</v>
      </c>
      <c r="K299" s="37">
        <f t="shared" si="25"/>
        <v>8</v>
      </c>
      <c r="L299" s="37">
        <f t="shared" si="22"/>
        <v>14</v>
      </c>
      <c r="M299" s="19" t="s">
        <v>47</v>
      </c>
      <c r="N299" s="41">
        <v>24</v>
      </c>
      <c r="O299" s="19" t="s">
        <v>48</v>
      </c>
      <c r="P299" s="19" t="s">
        <v>48</v>
      </c>
      <c r="Q299" s="19" t="s">
        <v>48</v>
      </c>
      <c r="R299" s="19"/>
      <c r="S299" s="19" t="s">
        <v>49</v>
      </c>
      <c r="T299" s="39">
        <f t="shared" si="23"/>
        <v>500</v>
      </c>
      <c r="U299" s="39">
        <f t="shared" si="24"/>
        <v>6000</v>
      </c>
      <c r="V299" s="36">
        <v>0</v>
      </c>
      <c r="W299" s="36" t="s">
        <v>109</v>
      </c>
      <c r="X299" s="18">
        <v>0</v>
      </c>
      <c r="Y299" s="18">
        <v>0</v>
      </c>
      <c r="Z299" s="18">
        <v>0</v>
      </c>
      <c r="AA299" s="18">
        <v>6000</v>
      </c>
      <c r="AB299" s="36"/>
      <c r="AC299" s="36"/>
    </row>
    <row r="300" s="3" customFormat="1" ht="31.5" customHeight="1" spans="1:29">
      <c r="A300" s="18">
        <v>292</v>
      </c>
      <c r="B300" s="18" t="s">
        <v>362</v>
      </c>
      <c r="C300" s="18" t="s">
        <v>353</v>
      </c>
      <c r="D300" s="18" t="s">
        <v>44</v>
      </c>
      <c r="E300" s="18"/>
      <c r="F300" s="19" t="s">
        <v>327</v>
      </c>
      <c r="G300" s="19" t="s">
        <v>327</v>
      </c>
      <c r="H300" s="20">
        <v>41671</v>
      </c>
      <c r="I300" s="20">
        <v>41671</v>
      </c>
      <c r="J300" s="34">
        <v>3</v>
      </c>
      <c r="K300" s="37">
        <f t="shared" si="25"/>
        <v>8</v>
      </c>
      <c r="L300" s="37">
        <f t="shared" si="22"/>
        <v>11</v>
      </c>
      <c r="M300" s="19" t="s">
        <v>328</v>
      </c>
      <c r="N300" s="41">
        <v>24</v>
      </c>
      <c r="O300" s="19" t="s">
        <v>48</v>
      </c>
      <c r="P300" s="19" t="s">
        <v>48</v>
      </c>
      <c r="Q300" s="19" t="s">
        <v>48</v>
      </c>
      <c r="R300" s="19"/>
      <c r="S300" s="19" t="s">
        <v>49</v>
      </c>
      <c r="T300" s="39">
        <f t="shared" si="23"/>
        <v>500</v>
      </c>
      <c r="U300" s="39">
        <f t="shared" si="24"/>
        <v>6000</v>
      </c>
      <c r="V300" s="36">
        <v>0</v>
      </c>
      <c r="W300" s="36" t="s">
        <v>109</v>
      </c>
      <c r="X300" s="18">
        <v>0</v>
      </c>
      <c r="Y300" s="18">
        <v>0</v>
      </c>
      <c r="Z300" s="18">
        <v>0</v>
      </c>
      <c r="AA300" s="18">
        <v>6000</v>
      </c>
      <c r="AB300" s="36"/>
      <c r="AC300" s="36"/>
    </row>
    <row r="301" s="3" customFormat="1" ht="31.5" customHeight="1" spans="1:29">
      <c r="A301" s="18">
        <v>293</v>
      </c>
      <c r="B301" s="18" t="s">
        <v>363</v>
      </c>
      <c r="C301" s="18" t="s">
        <v>353</v>
      </c>
      <c r="D301" s="18" t="s">
        <v>44</v>
      </c>
      <c r="E301" s="18"/>
      <c r="F301" s="19" t="s">
        <v>327</v>
      </c>
      <c r="G301" s="19" t="s">
        <v>327</v>
      </c>
      <c r="H301" s="20">
        <v>41487</v>
      </c>
      <c r="I301" s="20">
        <v>41487</v>
      </c>
      <c r="J301" s="34">
        <v>0</v>
      </c>
      <c r="K301" s="37">
        <f t="shared" si="25"/>
        <v>8</v>
      </c>
      <c r="L301" s="37">
        <f t="shared" si="22"/>
        <v>8</v>
      </c>
      <c r="M301" s="19" t="s">
        <v>328</v>
      </c>
      <c r="N301" s="41">
        <v>24</v>
      </c>
      <c r="O301" s="19" t="s">
        <v>48</v>
      </c>
      <c r="P301" s="19" t="s">
        <v>48</v>
      </c>
      <c r="Q301" s="19" t="s">
        <v>48</v>
      </c>
      <c r="R301" s="19"/>
      <c r="S301" s="19" t="s">
        <v>49</v>
      </c>
      <c r="T301" s="39">
        <f t="shared" si="23"/>
        <v>500</v>
      </c>
      <c r="U301" s="39">
        <f t="shared" si="24"/>
        <v>6000</v>
      </c>
      <c r="V301" s="36">
        <v>0</v>
      </c>
      <c r="W301" s="36" t="s">
        <v>109</v>
      </c>
      <c r="X301" s="18">
        <v>0</v>
      </c>
      <c r="Y301" s="18">
        <v>0</v>
      </c>
      <c r="Z301" s="18">
        <v>0</v>
      </c>
      <c r="AA301" s="18">
        <v>6000</v>
      </c>
      <c r="AB301" s="36"/>
      <c r="AC301" s="36"/>
    </row>
    <row r="302" s="3" customFormat="1" ht="31.5" customHeight="1" spans="1:29">
      <c r="A302" s="18">
        <v>294</v>
      </c>
      <c r="B302" s="18" t="s">
        <v>364</v>
      </c>
      <c r="C302" s="18" t="s">
        <v>353</v>
      </c>
      <c r="D302" s="18" t="s">
        <v>44</v>
      </c>
      <c r="E302" s="18" t="s">
        <v>365</v>
      </c>
      <c r="F302" s="19" t="s">
        <v>327</v>
      </c>
      <c r="G302" s="19" t="s">
        <v>327</v>
      </c>
      <c r="H302" s="20">
        <v>41061</v>
      </c>
      <c r="I302" s="20">
        <v>41061</v>
      </c>
      <c r="J302" s="34">
        <v>0</v>
      </c>
      <c r="K302" s="37">
        <f t="shared" si="25"/>
        <v>10</v>
      </c>
      <c r="L302" s="37">
        <f t="shared" si="22"/>
        <v>10</v>
      </c>
      <c r="M302" s="19" t="s">
        <v>47</v>
      </c>
      <c r="N302" s="41">
        <v>8</v>
      </c>
      <c r="O302" s="19" t="s">
        <v>48</v>
      </c>
      <c r="P302" s="19" t="s">
        <v>48</v>
      </c>
      <c r="Q302" s="19" t="s">
        <v>48</v>
      </c>
      <c r="R302" s="19"/>
      <c r="S302" s="19" t="s">
        <v>49</v>
      </c>
      <c r="T302" s="39">
        <f t="shared" si="23"/>
        <v>500</v>
      </c>
      <c r="U302" s="39">
        <f t="shared" si="24"/>
        <v>6000</v>
      </c>
      <c r="V302" s="36">
        <v>0</v>
      </c>
      <c r="W302" s="36" t="s">
        <v>109</v>
      </c>
      <c r="X302" s="18">
        <v>0</v>
      </c>
      <c r="Y302" s="18">
        <v>0</v>
      </c>
      <c r="Z302" s="18">
        <v>0</v>
      </c>
      <c r="AA302" s="18">
        <v>6000</v>
      </c>
      <c r="AB302" s="36"/>
      <c r="AC302" s="36"/>
    </row>
    <row r="303" s="3" customFormat="1" ht="31.5" customHeight="1" spans="1:29">
      <c r="A303" s="18">
        <v>295</v>
      </c>
      <c r="B303" s="18" t="s">
        <v>366</v>
      </c>
      <c r="C303" s="18" t="s">
        <v>353</v>
      </c>
      <c r="D303" s="18" t="s">
        <v>44</v>
      </c>
      <c r="E303" s="18" t="s">
        <v>365</v>
      </c>
      <c r="F303" s="19" t="s">
        <v>327</v>
      </c>
      <c r="G303" s="19" t="s">
        <v>327</v>
      </c>
      <c r="H303" s="20">
        <v>40483</v>
      </c>
      <c r="I303" s="20">
        <v>40483</v>
      </c>
      <c r="J303" s="34">
        <v>2</v>
      </c>
      <c r="K303" s="37">
        <f t="shared" si="25"/>
        <v>11</v>
      </c>
      <c r="L303" s="37">
        <f t="shared" si="22"/>
        <v>13</v>
      </c>
      <c r="M303" s="19" t="s">
        <v>47</v>
      </c>
      <c r="N303" s="41">
        <v>8</v>
      </c>
      <c r="O303" s="19" t="s">
        <v>48</v>
      </c>
      <c r="P303" s="19" t="s">
        <v>48</v>
      </c>
      <c r="Q303" s="19" t="s">
        <v>48</v>
      </c>
      <c r="R303" s="19"/>
      <c r="S303" s="19" t="s">
        <v>49</v>
      </c>
      <c r="T303" s="39">
        <f t="shared" si="23"/>
        <v>500</v>
      </c>
      <c r="U303" s="39">
        <f t="shared" si="24"/>
        <v>6000</v>
      </c>
      <c r="V303" s="36">
        <v>0</v>
      </c>
      <c r="W303" s="36" t="s">
        <v>109</v>
      </c>
      <c r="X303" s="18">
        <v>0</v>
      </c>
      <c r="Y303" s="18">
        <v>0</v>
      </c>
      <c r="Z303" s="18">
        <v>0</v>
      </c>
      <c r="AA303" s="18">
        <v>6000</v>
      </c>
      <c r="AB303" s="36"/>
      <c r="AC303" s="36"/>
    </row>
    <row r="304" s="3" customFormat="1" ht="31.5" customHeight="1" spans="1:29">
      <c r="A304" s="18">
        <v>296</v>
      </c>
      <c r="B304" s="18" t="s">
        <v>367</v>
      </c>
      <c r="C304" s="18" t="s">
        <v>353</v>
      </c>
      <c r="D304" s="18" t="s">
        <v>44</v>
      </c>
      <c r="E304" s="18" t="s">
        <v>368</v>
      </c>
      <c r="F304" s="19" t="s">
        <v>327</v>
      </c>
      <c r="G304" s="19" t="s">
        <v>327</v>
      </c>
      <c r="H304" s="20">
        <v>39508</v>
      </c>
      <c r="I304" s="20">
        <v>39508</v>
      </c>
      <c r="J304" s="34">
        <v>3</v>
      </c>
      <c r="K304" s="37">
        <f t="shared" si="25"/>
        <v>14</v>
      </c>
      <c r="L304" s="37">
        <f t="shared" si="22"/>
        <v>17</v>
      </c>
      <c r="M304" s="19" t="s">
        <v>47</v>
      </c>
      <c r="N304" s="41">
        <v>4</v>
      </c>
      <c r="O304" s="19" t="s">
        <v>48</v>
      </c>
      <c r="P304" s="19" t="s">
        <v>48</v>
      </c>
      <c r="Q304" s="19" t="s">
        <v>48</v>
      </c>
      <c r="R304" s="19"/>
      <c r="S304" s="19" t="s">
        <v>49</v>
      </c>
      <c r="T304" s="39">
        <f t="shared" si="23"/>
        <v>500</v>
      </c>
      <c r="U304" s="39">
        <f t="shared" si="24"/>
        <v>6000</v>
      </c>
      <c r="V304" s="36">
        <v>0</v>
      </c>
      <c r="W304" s="36" t="s">
        <v>109</v>
      </c>
      <c r="X304" s="18">
        <v>0</v>
      </c>
      <c r="Y304" s="18">
        <v>0</v>
      </c>
      <c r="Z304" s="18">
        <v>0</v>
      </c>
      <c r="AA304" s="18">
        <v>6000</v>
      </c>
      <c r="AB304" s="36"/>
      <c r="AC304" s="36"/>
    </row>
    <row r="305" s="3" customFormat="1" ht="31.5" customHeight="1" spans="1:29">
      <c r="A305" s="18">
        <v>297</v>
      </c>
      <c r="B305" s="18" t="s">
        <v>369</v>
      </c>
      <c r="C305" s="18" t="s">
        <v>370</v>
      </c>
      <c r="D305" s="18" t="s">
        <v>44</v>
      </c>
      <c r="E305" s="18"/>
      <c r="F305" s="19" t="s">
        <v>327</v>
      </c>
      <c r="G305" s="19" t="s">
        <v>327</v>
      </c>
      <c r="H305" s="20">
        <v>44044</v>
      </c>
      <c r="I305" s="20">
        <v>44075</v>
      </c>
      <c r="J305" s="34">
        <v>0</v>
      </c>
      <c r="K305" s="37">
        <v>2</v>
      </c>
      <c r="L305" s="37">
        <f t="shared" si="22"/>
        <v>2</v>
      </c>
      <c r="M305" s="19" t="s">
        <v>47</v>
      </c>
      <c r="N305" s="40">
        <v>20</v>
      </c>
      <c r="O305" s="19" t="s">
        <v>48</v>
      </c>
      <c r="P305" s="19" t="s">
        <v>48</v>
      </c>
      <c r="Q305" s="19" t="s">
        <v>48</v>
      </c>
      <c r="R305" s="19"/>
      <c r="S305" s="19" t="s">
        <v>49</v>
      </c>
      <c r="T305" s="39">
        <f t="shared" si="23"/>
        <v>100</v>
      </c>
      <c r="U305" s="39">
        <f t="shared" si="24"/>
        <v>1200</v>
      </c>
      <c r="V305" s="36">
        <f t="shared" ref="V305:V337" si="26">IF(S305="是",T305/2,0)</f>
        <v>0</v>
      </c>
      <c r="W305" s="36" t="str">
        <f>IF(R305="","",VLOOKUP(R305,#REF!,2,0))</f>
        <v/>
      </c>
      <c r="X305" s="18">
        <f t="shared" ref="X305:X337" si="27">IF(M305="研究生及以上",200,0)</f>
        <v>0</v>
      </c>
      <c r="Y305" s="18">
        <f t="shared" ref="Y305:Y337" si="28">SUM(V305:X305)</f>
        <v>0</v>
      </c>
      <c r="Z305" s="18">
        <f t="shared" ref="Z305:Z337" si="29">Y305*12</f>
        <v>0</v>
      </c>
      <c r="AA305" s="18">
        <f t="shared" ref="AA305:AA337" si="30">U305+Z305</f>
        <v>1200</v>
      </c>
      <c r="AB305" s="36"/>
      <c r="AC305" s="36" t="s">
        <v>50</v>
      </c>
    </row>
    <row r="306" s="3" customFormat="1" ht="31.5" customHeight="1" spans="1:29">
      <c r="A306" s="18">
        <v>298</v>
      </c>
      <c r="B306" s="18" t="s">
        <v>371</v>
      </c>
      <c r="C306" s="18" t="s">
        <v>370</v>
      </c>
      <c r="D306" s="18" t="s">
        <v>44</v>
      </c>
      <c r="E306" s="18"/>
      <c r="F306" s="19" t="s">
        <v>327</v>
      </c>
      <c r="G306" s="19" t="s">
        <v>327</v>
      </c>
      <c r="H306" s="20">
        <v>44166</v>
      </c>
      <c r="I306" s="20">
        <v>44256</v>
      </c>
      <c r="J306" s="34">
        <v>5</v>
      </c>
      <c r="K306" s="37">
        <f t="shared" ref="K306:K334" si="31">IF(I306="",0,IF(I306&gt;=H306,INT(YEARFRAC(DATE(2022,7,11),I306,1)),INT(YEARFRAC(DATE(2022,7,11),H306,1))))-IF(AB306="",0,AB306)</f>
        <v>1</v>
      </c>
      <c r="L306" s="37">
        <f t="shared" si="22"/>
        <v>6</v>
      </c>
      <c r="M306" s="19" t="s">
        <v>47</v>
      </c>
      <c r="N306" s="40">
        <v>20</v>
      </c>
      <c r="O306" s="19" t="s">
        <v>48</v>
      </c>
      <c r="P306" s="19" t="s">
        <v>48</v>
      </c>
      <c r="Q306" s="19" t="s">
        <v>48</v>
      </c>
      <c r="R306" s="19"/>
      <c r="S306" s="19" t="s">
        <v>49</v>
      </c>
      <c r="T306" s="39">
        <f t="shared" si="23"/>
        <v>400</v>
      </c>
      <c r="U306" s="39">
        <f t="shared" si="24"/>
        <v>4800</v>
      </c>
      <c r="V306" s="36">
        <f t="shared" si="26"/>
        <v>0</v>
      </c>
      <c r="W306" s="36" t="str">
        <f>IF(R306="","",VLOOKUP(R306,#REF!,2,0))</f>
        <v/>
      </c>
      <c r="X306" s="18">
        <f t="shared" si="27"/>
        <v>0</v>
      </c>
      <c r="Y306" s="18">
        <f t="shared" si="28"/>
        <v>0</v>
      </c>
      <c r="Z306" s="18">
        <f t="shared" si="29"/>
        <v>0</v>
      </c>
      <c r="AA306" s="18">
        <f t="shared" si="30"/>
        <v>4800</v>
      </c>
      <c r="AB306" s="36"/>
      <c r="AC306" s="36" t="s">
        <v>50</v>
      </c>
    </row>
    <row r="307" s="3" customFormat="1" ht="31.5" customHeight="1" spans="1:29">
      <c r="A307" s="18">
        <v>299</v>
      </c>
      <c r="B307" s="18" t="s">
        <v>372</v>
      </c>
      <c r="C307" s="18" t="s">
        <v>370</v>
      </c>
      <c r="D307" s="18" t="s">
        <v>44</v>
      </c>
      <c r="E307" s="18" t="s">
        <v>365</v>
      </c>
      <c r="F307" s="19" t="s">
        <v>327</v>
      </c>
      <c r="G307" s="19" t="s">
        <v>45</v>
      </c>
      <c r="H307" s="20">
        <v>35612</v>
      </c>
      <c r="I307" s="20">
        <v>38292</v>
      </c>
      <c r="J307" s="34">
        <v>0</v>
      </c>
      <c r="K307" s="37">
        <f t="shared" si="31"/>
        <v>17</v>
      </c>
      <c r="L307" s="37">
        <f t="shared" si="22"/>
        <v>17</v>
      </c>
      <c r="M307" s="19" t="s">
        <v>47</v>
      </c>
      <c r="N307" s="40">
        <v>10</v>
      </c>
      <c r="O307" s="19" t="s">
        <v>48</v>
      </c>
      <c r="P307" s="19" t="s">
        <v>48</v>
      </c>
      <c r="Q307" s="19" t="s">
        <v>48</v>
      </c>
      <c r="R307" s="19" t="s">
        <v>373</v>
      </c>
      <c r="S307" s="19" t="s">
        <v>49</v>
      </c>
      <c r="T307" s="39">
        <f t="shared" si="23"/>
        <v>500</v>
      </c>
      <c r="U307" s="39">
        <f t="shared" si="24"/>
        <v>6000</v>
      </c>
      <c r="V307" s="36">
        <f t="shared" si="26"/>
        <v>0</v>
      </c>
      <c r="W307" s="36">
        <v>100</v>
      </c>
      <c r="X307" s="18">
        <f t="shared" si="27"/>
        <v>0</v>
      </c>
      <c r="Y307" s="18">
        <f t="shared" si="28"/>
        <v>100</v>
      </c>
      <c r="Z307" s="18">
        <f t="shared" si="29"/>
        <v>1200</v>
      </c>
      <c r="AA307" s="18">
        <f t="shared" si="30"/>
        <v>7200</v>
      </c>
      <c r="AB307" s="36"/>
      <c r="AC307" s="36"/>
    </row>
    <row r="308" s="3" customFormat="1" ht="31.5" customHeight="1" spans="1:29">
      <c r="A308" s="18">
        <v>300</v>
      </c>
      <c r="B308" s="18" t="s">
        <v>374</v>
      </c>
      <c r="C308" s="18" t="s">
        <v>370</v>
      </c>
      <c r="D308" s="18" t="s">
        <v>44</v>
      </c>
      <c r="E308" s="18"/>
      <c r="F308" s="19" t="s">
        <v>327</v>
      </c>
      <c r="G308" s="19" t="s">
        <v>327</v>
      </c>
      <c r="H308" s="20">
        <v>43282</v>
      </c>
      <c r="I308" s="20">
        <v>43344</v>
      </c>
      <c r="J308" s="34">
        <v>0</v>
      </c>
      <c r="K308" s="37">
        <f t="shared" si="31"/>
        <v>3</v>
      </c>
      <c r="L308" s="37">
        <f t="shared" si="22"/>
        <v>3</v>
      </c>
      <c r="M308" s="19" t="s">
        <v>328</v>
      </c>
      <c r="N308" s="40">
        <v>20</v>
      </c>
      <c r="O308" s="19" t="s">
        <v>48</v>
      </c>
      <c r="P308" s="19" t="s">
        <v>48</v>
      </c>
      <c r="Q308" s="19" t="s">
        <v>48</v>
      </c>
      <c r="R308" s="19"/>
      <c r="S308" s="19" t="s">
        <v>49</v>
      </c>
      <c r="T308" s="39">
        <f t="shared" si="23"/>
        <v>200</v>
      </c>
      <c r="U308" s="39">
        <f t="shared" si="24"/>
        <v>2400</v>
      </c>
      <c r="V308" s="36">
        <f t="shared" si="26"/>
        <v>0</v>
      </c>
      <c r="W308" s="36" t="str">
        <f>IF(R308="","",VLOOKUP(R308,#REF!,2,0))</f>
        <v/>
      </c>
      <c r="X308" s="18">
        <f t="shared" si="27"/>
        <v>0</v>
      </c>
      <c r="Y308" s="18">
        <f t="shared" si="28"/>
        <v>0</v>
      </c>
      <c r="Z308" s="18">
        <f t="shared" si="29"/>
        <v>0</v>
      </c>
      <c r="AA308" s="18">
        <f t="shared" si="30"/>
        <v>2400</v>
      </c>
      <c r="AB308" s="36"/>
      <c r="AC308" s="36"/>
    </row>
    <row r="309" s="3" customFormat="1" ht="31.5" customHeight="1" spans="1:29">
      <c r="A309" s="18">
        <v>301</v>
      </c>
      <c r="B309" s="18" t="s">
        <v>375</v>
      </c>
      <c r="C309" s="18" t="s">
        <v>370</v>
      </c>
      <c r="D309" s="18" t="s">
        <v>44</v>
      </c>
      <c r="E309" s="18"/>
      <c r="F309" s="19" t="s">
        <v>327</v>
      </c>
      <c r="G309" s="19" t="s">
        <v>327</v>
      </c>
      <c r="H309" s="20">
        <v>43221</v>
      </c>
      <c r="I309" s="20">
        <v>43221</v>
      </c>
      <c r="J309" s="34">
        <v>0</v>
      </c>
      <c r="K309" s="37">
        <f t="shared" si="31"/>
        <v>4</v>
      </c>
      <c r="L309" s="37">
        <f t="shared" si="22"/>
        <v>4</v>
      </c>
      <c r="M309" s="19" t="s">
        <v>47</v>
      </c>
      <c r="N309" s="40">
        <v>20</v>
      </c>
      <c r="O309" s="19" t="s">
        <v>48</v>
      </c>
      <c r="P309" s="19" t="s">
        <v>48</v>
      </c>
      <c r="Q309" s="19" t="s">
        <v>48</v>
      </c>
      <c r="R309" s="19"/>
      <c r="S309" s="19" t="s">
        <v>49</v>
      </c>
      <c r="T309" s="39">
        <f t="shared" si="23"/>
        <v>200</v>
      </c>
      <c r="U309" s="39">
        <f t="shared" si="24"/>
        <v>2400</v>
      </c>
      <c r="V309" s="36">
        <f t="shared" si="26"/>
        <v>0</v>
      </c>
      <c r="W309" s="36" t="str">
        <f>IF(R309="","",VLOOKUP(R309,#REF!,2,0))</f>
        <v/>
      </c>
      <c r="X309" s="18">
        <f t="shared" si="27"/>
        <v>0</v>
      </c>
      <c r="Y309" s="18">
        <f t="shared" si="28"/>
        <v>0</v>
      </c>
      <c r="Z309" s="18">
        <f t="shared" si="29"/>
        <v>0</v>
      </c>
      <c r="AA309" s="18">
        <f t="shared" si="30"/>
        <v>2400</v>
      </c>
      <c r="AB309" s="36"/>
      <c r="AC309" s="36"/>
    </row>
    <row r="310" s="3" customFormat="1" ht="31.5" customHeight="1" spans="1:29">
      <c r="A310" s="18">
        <v>302</v>
      </c>
      <c r="B310" s="18" t="s">
        <v>376</v>
      </c>
      <c r="C310" s="18" t="s">
        <v>370</v>
      </c>
      <c r="D310" s="18" t="s">
        <v>44</v>
      </c>
      <c r="E310" s="18"/>
      <c r="F310" s="19" t="s">
        <v>327</v>
      </c>
      <c r="G310" s="19" t="s">
        <v>327</v>
      </c>
      <c r="H310" s="20">
        <v>42736</v>
      </c>
      <c r="I310" s="20">
        <v>42826</v>
      </c>
      <c r="J310" s="34">
        <v>0</v>
      </c>
      <c r="K310" s="37">
        <f t="shared" si="31"/>
        <v>5</v>
      </c>
      <c r="L310" s="37">
        <f t="shared" si="22"/>
        <v>5</v>
      </c>
      <c r="M310" s="19" t="s">
        <v>328</v>
      </c>
      <c r="N310" s="40">
        <v>20</v>
      </c>
      <c r="O310" s="19" t="s">
        <v>48</v>
      </c>
      <c r="P310" s="19" t="s">
        <v>48</v>
      </c>
      <c r="Q310" s="19" t="s">
        <v>48</v>
      </c>
      <c r="R310" s="19"/>
      <c r="S310" s="19" t="s">
        <v>49</v>
      </c>
      <c r="T310" s="39">
        <f t="shared" si="23"/>
        <v>400</v>
      </c>
      <c r="U310" s="39">
        <f t="shared" si="24"/>
        <v>4800</v>
      </c>
      <c r="V310" s="36">
        <f t="shared" si="26"/>
        <v>0</v>
      </c>
      <c r="W310" s="36" t="str">
        <f>IF(R310="","",VLOOKUP(R310,#REF!,2,0))</f>
        <v/>
      </c>
      <c r="X310" s="18">
        <f t="shared" si="27"/>
        <v>0</v>
      </c>
      <c r="Y310" s="18">
        <f t="shared" si="28"/>
        <v>0</v>
      </c>
      <c r="Z310" s="18">
        <f t="shared" si="29"/>
        <v>0</v>
      </c>
      <c r="AA310" s="18">
        <f t="shared" si="30"/>
        <v>4800</v>
      </c>
      <c r="AB310" s="36"/>
      <c r="AC310" s="36"/>
    </row>
    <row r="311" s="3" customFormat="1" ht="31.5" customHeight="1" spans="1:29">
      <c r="A311" s="18">
        <v>303</v>
      </c>
      <c r="B311" s="18" t="s">
        <v>377</v>
      </c>
      <c r="C311" s="18" t="s">
        <v>370</v>
      </c>
      <c r="D311" s="18" t="s">
        <v>44</v>
      </c>
      <c r="E311" s="18"/>
      <c r="F311" s="19" t="s">
        <v>327</v>
      </c>
      <c r="G311" s="19" t="s">
        <v>327</v>
      </c>
      <c r="H311" s="20">
        <v>42370</v>
      </c>
      <c r="I311" s="20">
        <v>42461</v>
      </c>
      <c r="J311" s="34">
        <v>0</v>
      </c>
      <c r="K311" s="37">
        <f t="shared" si="31"/>
        <v>6</v>
      </c>
      <c r="L311" s="37">
        <f t="shared" si="22"/>
        <v>6</v>
      </c>
      <c r="M311" s="19" t="s">
        <v>47</v>
      </c>
      <c r="N311" s="40">
        <v>20</v>
      </c>
      <c r="O311" s="19" t="s">
        <v>48</v>
      </c>
      <c r="P311" s="19" t="s">
        <v>48</v>
      </c>
      <c r="Q311" s="19" t="s">
        <v>48</v>
      </c>
      <c r="R311" s="19"/>
      <c r="S311" s="19" t="s">
        <v>49</v>
      </c>
      <c r="T311" s="39">
        <f t="shared" si="23"/>
        <v>400</v>
      </c>
      <c r="U311" s="39">
        <f t="shared" si="24"/>
        <v>4800</v>
      </c>
      <c r="V311" s="36">
        <f t="shared" si="26"/>
        <v>0</v>
      </c>
      <c r="W311" s="36" t="str">
        <f>IF(R311="","",VLOOKUP(R311,#REF!,2,0))</f>
        <v/>
      </c>
      <c r="X311" s="18">
        <f t="shared" si="27"/>
        <v>0</v>
      </c>
      <c r="Y311" s="18">
        <f t="shared" si="28"/>
        <v>0</v>
      </c>
      <c r="Z311" s="18">
        <f t="shared" si="29"/>
        <v>0</v>
      </c>
      <c r="AA311" s="18">
        <f t="shared" si="30"/>
        <v>4800</v>
      </c>
      <c r="AB311" s="36"/>
      <c r="AC311" s="36"/>
    </row>
    <row r="312" s="3" customFormat="1" ht="31.5" customHeight="1" spans="1:29">
      <c r="A312" s="18">
        <v>304</v>
      </c>
      <c r="B312" s="18" t="s">
        <v>378</v>
      </c>
      <c r="C312" s="18" t="s">
        <v>370</v>
      </c>
      <c r="D312" s="18" t="s">
        <v>44</v>
      </c>
      <c r="E312" s="18"/>
      <c r="F312" s="19" t="s">
        <v>327</v>
      </c>
      <c r="G312" s="19" t="s">
        <v>327</v>
      </c>
      <c r="H312" s="20">
        <v>41671</v>
      </c>
      <c r="I312" s="20">
        <v>41730</v>
      </c>
      <c r="J312" s="34">
        <v>0</v>
      </c>
      <c r="K312" s="37">
        <f t="shared" si="31"/>
        <v>8</v>
      </c>
      <c r="L312" s="37">
        <f t="shared" si="22"/>
        <v>8</v>
      </c>
      <c r="M312" s="19" t="s">
        <v>47</v>
      </c>
      <c r="N312" s="40">
        <v>20</v>
      </c>
      <c r="O312" s="19" t="s">
        <v>48</v>
      </c>
      <c r="P312" s="19" t="s">
        <v>48</v>
      </c>
      <c r="Q312" s="19" t="s">
        <v>48</v>
      </c>
      <c r="R312" s="19"/>
      <c r="S312" s="19" t="s">
        <v>49</v>
      </c>
      <c r="T312" s="39">
        <f t="shared" si="23"/>
        <v>500</v>
      </c>
      <c r="U312" s="39">
        <f t="shared" si="24"/>
        <v>6000</v>
      </c>
      <c r="V312" s="36">
        <f t="shared" si="26"/>
        <v>0</v>
      </c>
      <c r="W312" s="36" t="str">
        <f>IF(R312="","",VLOOKUP(R312,#REF!,2,0))</f>
        <v/>
      </c>
      <c r="X312" s="18">
        <f t="shared" si="27"/>
        <v>0</v>
      </c>
      <c r="Y312" s="18">
        <f t="shared" si="28"/>
        <v>0</v>
      </c>
      <c r="Z312" s="18">
        <f t="shared" si="29"/>
        <v>0</v>
      </c>
      <c r="AA312" s="18">
        <f t="shared" si="30"/>
        <v>6000</v>
      </c>
      <c r="AB312" s="36"/>
      <c r="AC312" s="36"/>
    </row>
    <row r="313" s="3" customFormat="1" ht="31.5" customHeight="1" spans="1:29">
      <c r="A313" s="18">
        <v>305</v>
      </c>
      <c r="B313" s="18" t="s">
        <v>379</v>
      </c>
      <c r="C313" s="18" t="s">
        <v>370</v>
      </c>
      <c r="D313" s="18" t="s">
        <v>44</v>
      </c>
      <c r="E313" s="18"/>
      <c r="F313" s="19" t="s">
        <v>327</v>
      </c>
      <c r="G313" s="19" t="s">
        <v>327</v>
      </c>
      <c r="H313" s="20">
        <v>41487</v>
      </c>
      <c r="I313" s="20">
        <v>41518</v>
      </c>
      <c r="J313" s="34">
        <v>0</v>
      </c>
      <c r="K313" s="37">
        <f t="shared" si="31"/>
        <v>8</v>
      </c>
      <c r="L313" s="37">
        <f t="shared" si="22"/>
        <v>8</v>
      </c>
      <c r="M313" s="19" t="s">
        <v>47</v>
      </c>
      <c r="N313" s="40">
        <v>20</v>
      </c>
      <c r="O313" s="19" t="s">
        <v>48</v>
      </c>
      <c r="P313" s="19" t="s">
        <v>48</v>
      </c>
      <c r="Q313" s="19" t="s">
        <v>48</v>
      </c>
      <c r="R313" s="19"/>
      <c r="S313" s="19" t="s">
        <v>49</v>
      </c>
      <c r="T313" s="39">
        <f t="shared" si="23"/>
        <v>500</v>
      </c>
      <c r="U313" s="39">
        <f t="shared" si="24"/>
        <v>6000</v>
      </c>
      <c r="V313" s="36">
        <f t="shared" si="26"/>
        <v>0</v>
      </c>
      <c r="W313" s="36" t="str">
        <f>IF(R313="","",VLOOKUP(R313,#REF!,2,0))</f>
        <v/>
      </c>
      <c r="X313" s="18">
        <f t="shared" si="27"/>
        <v>0</v>
      </c>
      <c r="Y313" s="18">
        <f t="shared" si="28"/>
        <v>0</v>
      </c>
      <c r="Z313" s="18">
        <f t="shared" si="29"/>
        <v>0</v>
      </c>
      <c r="AA313" s="18">
        <f t="shared" si="30"/>
        <v>6000</v>
      </c>
      <c r="AB313" s="36"/>
      <c r="AC313" s="36"/>
    </row>
    <row r="314" s="3" customFormat="1" ht="31.5" customHeight="1" spans="1:29">
      <c r="A314" s="18">
        <v>306</v>
      </c>
      <c r="B314" s="18" t="s">
        <v>380</v>
      </c>
      <c r="C314" s="18" t="s">
        <v>370</v>
      </c>
      <c r="D314" s="18" t="s">
        <v>44</v>
      </c>
      <c r="E314" s="18"/>
      <c r="F314" s="19" t="s">
        <v>327</v>
      </c>
      <c r="G314" s="19" t="s">
        <v>327</v>
      </c>
      <c r="H314" s="20">
        <v>40969</v>
      </c>
      <c r="I314" s="20">
        <v>41030</v>
      </c>
      <c r="J314" s="34">
        <v>0</v>
      </c>
      <c r="K314" s="37">
        <f t="shared" si="31"/>
        <v>10</v>
      </c>
      <c r="L314" s="37">
        <f t="shared" si="22"/>
        <v>10</v>
      </c>
      <c r="M314" s="19" t="s">
        <v>47</v>
      </c>
      <c r="N314" s="40">
        <v>20</v>
      </c>
      <c r="O314" s="19" t="s">
        <v>48</v>
      </c>
      <c r="P314" s="19" t="s">
        <v>48</v>
      </c>
      <c r="Q314" s="19" t="s">
        <v>48</v>
      </c>
      <c r="R314" s="19"/>
      <c r="S314" s="19" t="s">
        <v>49</v>
      </c>
      <c r="T314" s="39">
        <f t="shared" si="23"/>
        <v>500</v>
      </c>
      <c r="U314" s="39">
        <f t="shared" si="24"/>
        <v>6000</v>
      </c>
      <c r="V314" s="36">
        <f t="shared" si="26"/>
        <v>0</v>
      </c>
      <c r="W314" s="36" t="str">
        <f>IF(R314="","",VLOOKUP(R314,#REF!,2,0))</f>
        <v/>
      </c>
      <c r="X314" s="18">
        <f t="shared" si="27"/>
        <v>0</v>
      </c>
      <c r="Y314" s="18">
        <f t="shared" si="28"/>
        <v>0</v>
      </c>
      <c r="Z314" s="18">
        <f t="shared" si="29"/>
        <v>0</v>
      </c>
      <c r="AA314" s="18">
        <f t="shared" si="30"/>
        <v>6000</v>
      </c>
      <c r="AB314" s="36"/>
      <c r="AC314" s="36"/>
    </row>
    <row r="315" s="3" customFormat="1" ht="31.5" customHeight="1" spans="1:29">
      <c r="A315" s="18">
        <v>307</v>
      </c>
      <c r="B315" s="18" t="s">
        <v>381</v>
      </c>
      <c r="C315" s="18" t="s">
        <v>370</v>
      </c>
      <c r="D315" s="18" t="s">
        <v>44</v>
      </c>
      <c r="E315" s="18"/>
      <c r="F315" s="19" t="s">
        <v>327</v>
      </c>
      <c r="G315" s="19" t="s">
        <v>327</v>
      </c>
      <c r="H315" s="20">
        <v>40817</v>
      </c>
      <c r="I315" s="20">
        <v>41000</v>
      </c>
      <c r="J315" s="34">
        <v>0</v>
      </c>
      <c r="K315" s="37">
        <f t="shared" si="31"/>
        <v>10</v>
      </c>
      <c r="L315" s="37">
        <f t="shared" si="22"/>
        <v>10</v>
      </c>
      <c r="M315" s="19" t="s">
        <v>47</v>
      </c>
      <c r="N315" s="40">
        <v>20</v>
      </c>
      <c r="O315" s="19" t="s">
        <v>48</v>
      </c>
      <c r="P315" s="19" t="s">
        <v>48</v>
      </c>
      <c r="Q315" s="19" t="s">
        <v>48</v>
      </c>
      <c r="R315" s="19"/>
      <c r="S315" s="19" t="s">
        <v>49</v>
      </c>
      <c r="T315" s="39">
        <f t="shared" si="23"/>
        <v>500</v>
      </c>
      <c r="U315" s="39">
        <f t="shared" si="24"/>
        <v>6000</v>
      </c>
      <c r="V315" s="36">
        <f t="shared" si="26"/>
        <v>0</v>
      </c>
      <c r="W315" s="36" t="str">
        <f>IF(R315="","",VLOOKUP(R315,#REF!,2,0))</f>
        <v/>
      </c>
      <c r="X315" s="18">
        <f t="shared" si="27"/>
        <v>0</v>
      </c>
      <c r="Y315" s="18">
        <f t="shared" si="28"/>
        <v>0</v>
      </c>
      <c r="Z315" s="18">
        <f t="shared" si="29"/>
        <v>0</v>
      </c>
      <c r="AA315" s="18">
        <f t="shared" si="30"/>
        <v>6000</v>
      </c>
      <c r="AB315" s="36"/>
      <c r="AC315" s="36"/>
    </row>
    <row r="316" s="3" customFormat="1" ht="31.5" customHeight="1" spans="1:29">
      <c r="A316" s="18">
        <v>308</v>
      </c>
      <c r="B316" s="18" t="s">
        <v>382</v>
      </c>
      <c r="C316" s="18" t="s">
        <v>370</v>
      </c>
      <c r="D316" s="18" t="s">
        <v>44</v>
      </c>
      <c r="E316" s="18"/>
      <c r="F316" s="19" t="s">
        <v>327</v>
      </c>
      <c r="G316" s="19" t="s">
        <v>327</v>
      </c>
      <c r="H316" s="20">
        <v>40391</v>
      </c>
      <c r="I316" s="20">
        <v>40817</v>
      </c>
      <c r="J316" s="34">
        <v>0</v>
      </c>
      <c r="K316" s="37">
        <f t="shared" si="31"/>
        <v>10</v>
      </c>
      <c r="L316" s="37">
        <f t="shared" si="22"/>
        <v>10</v>
      </c>
      <c r="M316" s="19" t="s">
        <v>328</v>
      </c>
      <c r="N316" s="40">
        <v>20</v>
      </c>
      <c r="O316" s="19" t="s">
        <v>48</v>
      </c>
      <c r="P316" s="19" t="s">
        <v>48</v>
      </c>
      <c r="Q316" s="19" t="s">
        <v>48</v>
      </c>
      <c r="R316" s="19"/>
      <c r="S316" s="19" t="s">
        <v>49</v>
      </c>
      <c r="T316" s="39">
        <f t="shared" si="23"/>
        <v>500</v>
      </c>
      <c r="U316" s="39">
        <f t="shared" si="24"/>
        <v>6000</v>
      </c>
      <c r="V316" s="36">
        <f t="shared" si="26"/>
        <v>0</v>
      </c>
      <c r="W316" s="36" t="str">
        <f>IF(R316="","",VLOOKUP(R316,#REF!,2,0))</f>
        <v/>
      </c>
      <c r="X316" s="18">
        <f t="shared" si="27"/>
        <v>0</v>
      </c>
      <c r="Y316" s="18">
        <f t="shared" si="28"/>
        <v>0</v>
      </c>
      <c r="Z316" s="18">
        <f t="shared" si="29"/>
        <v>0</v>
      </c>
      <c r="AA316" s="18">
        <f t="shared" si="30"/>
        <v>6000</v>
      </c>
      <c r="AB316" s="36"/>
      <c r="AC316" s="36"/>
    </row>
    <row r="317" s="3" customFormat="1" ht="31.5" customHeight="1" spans="1:29">
      <c r="A317" s="18">
        <v>309</v>
      </c>
      <c r="B317" s="18" t="s">
        <v>383</v>
      </c>
      <c r="C317" s="18" t="s">
        <v>370</v>
      </c>
      <c r="D317" s="18" t="s">
        <v>44</v>
      </c>
      <c r="E317" s="18"/>
      <c r="F317" s="19" t="s">
        <v>327</v>
      </c>
      <c r="G317" s="19" t="s">
        <v>327</v>
      </c>
      <c r="H317" s="20">
        <v>40210</v>
      </c>
      <c r="I317" s="20">
        <v>40817</v>
      </c>
      <c r="J317" s="34">
        <v>0</v>
      </c>
      <c r="K317" s="37">
        <f t="shared" si="31"/>
        <v>10</v>
      </c>
      <c r="L317" s="37">
        <f t="shared" si="22"/>
        <v>10</v>
      </c>
      <c r="M317" s="19" t="s">
        <v>47</v>
      </c>
      <c r="N317" s="40">
        <v>20</v>
      </c>
      <c r="O317" s="19" t="s">
        <v>48</v>
      </c>
      <c r="P317" s="19" t="s">
        <v>48</v>
      </c>
      <c r="Q317" s="19" t="s">
        <v>48</v>
      </c>
      <c r="R317" s="19"/>
      <c r="S317" s="19" t="s">
        <v>49</v>
      </c>
      <c r="T317" s="39">
        <f t="shared" si="23"/>
        <v>500</v>
      </c>
      <c r="U317" s="39">
        <f t="shared" si="24"/>
        <v>6000</v>
      </c>
      <c r="V317" s="36">
        <f t="shared" si="26"/>
        <v>0</v>
      </c>
      <c r="W317" s="36" t="str">
        <f>IF(R317="","",VLOOKUP(R317,#REF!,2,0))</f>
        <v/>
      </c>
      <c r="X317" s="18">
        <f t="shared" si="27"/>
        <v>0</v>
      </c>
      <c r="Y317" s="18">
        <f t="shared" si="28"/>
        <v>0</v>
      </c>
      <c r="Z317" s="18">
        <f t="shared" si="29"/>
        <v>0</v>
      </c>
      <c r="AA317" s="18">
        <f t="shared" si="30"/>
        <v>6000</v>
      </c>
      <c r="AB317" s="36"/>
      <c r="AC317" s="36"/>
    </row>
    <row r="318" s="3" customFormat="1" ht="31.5" customHeight="1" spans="1:29">
      <c r="A318" s="18">
        <v>310</v>
      </c>
      <c r="B318" s="18" t="s">
        <v>384</v>
      </c>
      <c r="C318" s="18" t="s">
        <v>370</v>
      </c>
      <c r="D318" s="18" t="s">
        <v>44</v>
      </c>
      <c r="E318" s="18"/>
      <c r="F318" s="19" t="s">
        <v>327</v>
      </c>
      <c r="G318" s="19" t="s">
        <v>327</v>
      </c>
      <c r="H318" s="20">
        <v>39142</v>
      </c>
      <c r="I318" s="20">
        <v>40087</v>
      </c>
      <c r="J318" s="34">
        <v>0</v>
      </c>
      <c r="K318" s="37">
        <f t="shared" si="31"/>
        <v>12</v>
      </c>
      <c r="L318" s="37">
        <f t="shared" ref="L318:L337" si="32">J318+K318</f>
        <v>12</v>
      </c>
      <c r="M318" s="19" t="s">
        <v>47</v>
      </c>
      <c r="N318" s="40">
        <v>20</v>
      </c>
      <c r="O318" s="19" t="s">
        <v>48</v>
      </c>
      <c r="P318" s="19" t="s">
        <v>48</v>
      </c>
      <c r="Q318" s="19" t="s">
        <v>48</v>
      </c>
      <c r="R318" s="19"/>
      <c r="S318" s="19" t="s">
        <v>49</v>
      </c>
      <c r="T318" s="39">
        <f t="shared" si="23"/>
        <v>500</v>
      </c>
      <c r="U318" s="39">
        <f t="shared" si="24"/>
        <v>6000</v>
      </c>
      <c r="V318" s="36">
        <f t="shared" si="26"/>
        <v>0</v>
      </c>
      <c r="W318" s="36" t="str">
        <f>IF(R318="","",VLOOKUP(R318,#REF!,2,0))</f>
        <v/>
      </c>
      <c r="X318" s="18">
        <f t="shared" si="27"/>
        <v>0</v>
      </c>
      <c r="Y318" s="18">
        <f t="shared" si="28"/>
        <v>0</v>
      </c>
      <c r="Z318" s="18">
        <f t="shared" si="29"/>
        <v>0</v>
      </c>
      <c r="AA318" s="18">
        <f t="shared" si="30"/>
        <v>6000</v>
      </c>
      <c r="AB318" s="36"/>
      <c r="AC318" s="36"/>
    </row>
    <row r="319" s="3" customFormat="1" ht="31.5" customHeight="1" spans="1:29">
      <c r="A319" s="18">
        <v>311</v>
      </c>
      <c r="B319" s="18" t="s">
        <v>385</v>
      </c>
      <c r="C319" s="18" t="s">
        <v>370</v>
      </c>
      <c r="D319" s="18" t="s">
        <v>44</v>
      </c>
      <c r="E319" s="18"/>
      <c r="F319" s="19" t="s">
        <v>327</v>
      </c>
      <c r="G319" s="19" t="s">
        <v>327</v>
      </c>
      <c r="H319" s="20">
        <v>39142</v>
      </c>
      <c r="I319" s="20">
        <v>40087</v>
      </c>
      <c r="J319" s="34">
        <v>0</v>
      </c>
      <c r="K319" s="37">
        <f t="shared" si="31"/>
        <v>12</v>
      </c>
      <c r="L319" s="37">
        <f t="shared" si="32"/>
        <v>12</v>
      </c>
      <c r="M319" s="19" t="s">
        <v>328</v>
      </c>
      <c r="N319" s="40">
        <v>20</v>
      </c>
      <c r="O319" s="19" t="s">
        <v>48</v>
      </c>
      <c r="P319" s="19" t="s">
        <v>48</v>
      </c>
      <c r="Q319" s="19" t="s">
        <v>48</v>
      </c>
      <c r="R319" s="19"/>
      <c r="S319" s="19" t="s">
        <v>49</v>
      </c>
      <c r="T319" s="39">
        <f t="shared" si="23"/>
        <v>500</v>
      </c>
      <c r="U319" s="39">
        <f t="shared" si="24"/>
        <v>6000</v>
      </c>
      <c r="V319" s="36">
        <f t="shared" si="26"/>
        <v>0</v>
      </c>
      <c r="W319" s="36" t="str">
        <f>IF(R319="","",VLOOKUP(R319,#REF!,2,0))</f>
        <v/>
      </c>
      <c r="X319" s="18">
        <f t="shared" si="27"/>
        <v>0</v>
      </c>
      <c r="Y319" s="18">
        <f t="shared" si="28"/>
        <v>0</v>
      </c>
      <c r="Z319" s="18">
        <f t="shared" si="29"/>
        <v>0</v>
      </c>
      <c r="AA319" s="18">
        <f t="shared" si="30"/>
        <v>6000</v>
      </c>
      <c r="AB319" s="36"/>
      <c r="AC319" s="36"/>
    </row>
    <row r="320" s="3" customFormat="1" ht="31.5" customHeight="1" spans="1:29">
      <c r="A320" s="18">
        <v>312</v>
      </c>
      <c r="B320" s="18" t="s">
        <v>386</v>
      </c>
      <c r="C320" s="18" t="s">
        <v>370</v>
      </c>
      <c r="D320" s="18" t="s">
        <v>44</v>
      </c>
      <c r="E320" s="18"/>
      <c r="F320" s="19" t="s">
        <v>327</v>
      </c>
      <c r="G320" s="19" t="s">
        <v>327</v>
      </c>
      <c r="H320" s="20">
        <v>39479</v>
      </c>
      <c r="I320" s="20">
        <v>40087</v>
      </c>
      <c r="J320" s="34">
        <v>0</v>
      </c>
      <c r="K320" s="37">
        <f t="shared" si="31"/>
        <v>12</v>
      </c>
      <c r="L320" s="37">
        <f t="shared" si="32"/>
        <v>12</v>
      </c>
      <c r="M320" s="19" t="s">
        <v>328</v>
      </c>
      <c r="N320" s="40">
        <v>20</v>
      </c>
      <c r="O320" s="19" t="s">
        <v>48</v>
      </c>
      <c r="P320" s="19" t="s">
        <v>48</v>
      </c>
      <c r="Q320" s="19" t="s">
        <v>48</v>
      </c>
      <c r="R320" s="19"/>
      <c r="S320" s="19" t="s">
        <v>49</v>
      </c>
      <c r="T320" s="39">
        <f t="shared" si="23"/>
        <v>500</v>
      </c>
      <c r="U320" s="39">
        <f t="shared" si="24"/>
        <v>6000</v>
      </c>
      <c r="V320" s="36">
        <f t="shared" si="26"/>
        <v>0</v>
      </c>
      <c r="W320" s="36" t="str">
        <f>IF(R320="","",VLOOKUP(R320,#REF!,2,0))</f>
        <v/>
      </c>
      <c r="X320" s="18">
        <f t="shared" si="27"/>
        <v>0</v>
      </c>
      <c r="Y320" s="18">
        <f t="shared" si="28"/>
        <v>0</v>
      </c>
      <c r="Z320" s="18">
        <f t="shared" si="29"/>
        <v>0</v>
      </c>
      <c r="AA320" s="18">
        <f t="shared" si="30"/>
        <v>6000</v>
      </c>
      <c r="AB320" s="36"/>
      <c r="AC320" s="36"/>
    </row>
    <row r="321" s="3" customFormat="1" ht="31.5" customHeight="1" spans="1:29">
      <c r="A321" s="18">
        <v>313</v>
      </c>
      <c r="B321" s="18" t="s">
        <v>387</v>
      </c>
      <c r="C321" s="18" t="s">
        <v>370</v>
      </c>
      <c r="D321" s="18" t="s">
        <v>44</v>
      </c>
      <c r="E321" s="18"/>
      <c r="F321" s="19" t="s">
        <v>327</v>
      </c>
      <c r="G321" s="19" t="s">
        <v>327</v>
      </c>
      <c r="H321" s="20">
        <v>39845</v>
      </c>
      <c r="I321" s="20">
        <v>40087</v>
      </c>
      <c r="J321" s="34">
        <v>0</v>
      </c>
      <c r="K321" s="37">
        <f t="shared" si="31"/>
        <v>12</v>
      </c>
      <c r="L321" s="37">
        <f t="shared" si="32"/>
        <v>12</v>
      </c>
      <c r="M321" s="19" t="s">
        <v>328</v>
      </c>
      <c r="N321" s="40">
        <v>20</v>
      </c>
      <c r="O321" s="19" t="s">
        <v>48</v>
      </c>
      <c r="P321" s="19" t="s">
        <v>48</v>
      </c>
      <c r="Q321" s="19" t="s">
        <v>48</v>
      </c>
      <c r="R321" s="19"/>
      <c r="S321" s="19" t="s">
        <v>49</v>
      </c>
      <c r="T321" s="39">
        <f t="shared" si="23"/>
        <v>500</v>
      </c>
      <c r="U321" s="39">
        <f t="shared" si="24"/>
        <v>6000</v>
      </c>
      <c r="V321" s="36">
        <f t="shared" si="26"/>
        <v>0</v>
      </c>
      <c r="W321" s="36" t="str">
        <f>IF(R321="","",VLOOKUP(R321,#REF!,2,0))</f>
        <v/>
      </c>
      <c r="X321" s="18">
        <f t="shared" si="27"/>
        <v>0</v>
      </c>
      <c r="Y321" s="18">
        <f t="shared" si="28"/>
        <v>0</v>
      </c>
      <c r="Z321" s="18">
        <f t="shared" si="29"/>
        <v>0</v>
      </c>
      <c r="AA321" s="18">
        <f t="shared" si="30"/>
        <v>6000</v>
      </c>
      <c r="AB321" s="36"/>
      <c r="AC321" s="36"/>
    </row>
    <row r="322" s="3" customFormat="1" ht="31.5" customHeight="1" spans="1:29">
      <c r="A322" s="18">
        <v>314</v>
      </c>
      <c r="B322" s="18" t="s">
        <v>388</v>
      </c>
      <c r="C322" s="18" t="s">
        <v>370</v>
      </c>
      <c r="D322" s="18" t="s">
        <v>44</v>
      </c>
      <c r="E322" s="18" t="s">
        <v>365</v>
      </c>
      <c r="F322" s="19" t="s">
        <v>327</v>
      </c>
      <c r="G322" s="19" t="s">
        <v>327</v>
      </c>
      <c r="H322" s="20">
        <v>36220</v>
      </c>
      <c r="I322" s="20">
        <v>39173</v>
      </c>
      <c r="J322" s="34">
        <v>0</v>
      </c>
      <c r="K322" s="37">
        <f t="shared" si="31"/>
        <v>15</v>
      </c>
      <c r="L322" s="37">
        <f t="shared" si="32"/>
        <v>15</v>
      </c>
      <c r="M322" s="19" t="s">
        <v>47</v>
      </c>
      <c r="N322" s="40">
        <v>10</v>
      </c>
      <c r="O322" s="19" t="s">
        <v>48</v>
      </c>
      <c r="P322" s="19" t="s">
        <v>48</v>
      </c>
      <c r="Q322" s="19" t="s">
        <v>48</v>
      </c>
      <c r="R322" s="19"/>
      <c r="S322" s="19" t="s">
        <v>49</v>
      </c>
      <c r="T322" s="39">
        <f t="shared" si="23"/>
        <v>500</v>
      </c>
      <c r="U322" s="39">
        <f t="shared" si="24"/>
        <v>6000</v>
      </c>
      <c r="V322" s="36">
        <f t="shared" si="26"/>
        <v>0</v>
      </c>
      <c r="W322" s="36" t="str">
        <f>IF(R322="","",VLOOKUP(R322,#REF!,2,0))</f>
        <v/>
      </c>
      <c r="X322" s="18">
        <f t="shared" si="27"/>
        <v>0</v>
      </c>
      <c r="Y322" s="18">
        <f t="shared" si="28"/>
        <v>0</v>
      </c>
      <c r="Z322" s="18">
        <f t="shared" si="29"/>
        <v>0</v>
      </c>
      <c r="AA322" s="18">
        <f t="shared" si="30"/>
        <v>6000</v>
      </c>
      <c r="AB322" s="36"/>
      <c r="AC322" s="36"/>
    </row>
    <row r="323" s="3" customFormat="1" ht="31.5" customHeight="1" spans="1:29">
      <c r="A323" s="18">
        <v>315</v>
      </c>
      <c r="B323" s="18" t="s">
        <v>389</v>
      </c>
      <c r="C323" s="18" t="s">
        <v>370</v>
      </c>
      <c r="D323" s="18" t="s">
        <v>44</v>
      </c>
      <c r="E323" s="18"/>
      <c r="F323" s="19" t="s">
        <v>327</v>
      </c>
      <c r="G323" s="19" t="s">
        <v>327</v>
      </c>
      <c r="H323" s="20">
        <v>35612</v>
      </c>
      <c r="I323" s="20">
        <v>38504</v>
      </c>
      <c r="J323" s="34">
        <v>0</v>
      </c>
      <c r="K323" s="37">
        <f t="shared" si="31"/>
        <v>17</v>
      </c>
      <c r="L323" s="37">
        <f t="shared" si="32"/>
        <v>17</v>
      </c>
      <c r="M323" s="19" t="s">
        <v>328</v>
      </c>
      <c r="N323" s="40">
        <v>20</v>
      </c>
      <c r="O323" s="19" t="s">
        <v>48</v>
      </c>
      <c r="P323" s="19" t="s">
        <v>48</v>
      </c>
      <c r="Q323" s="19" t="s">
        <v>48</v>
      </c>
      <c r="R323" s="19"/>
      <c r="S323" s="19" t="s">
        <v>49</v>
      </c>
      <c r="T323" s="39">
        <f t="shared" si="23"/>
        <v>500</v>
      </c>
      <c r="U323" s="39">
        <f t="shared" si="24"/>
        <v>6000</v>
      </c>
      <c r="V323" s="36">
        <f t="shared" si="26"/>
        <v>0</v>
      </c>
      <c r="W323" s="36" t="str">
        <f>IF(R323="","",VLOOKUP(R323,#REF!,2,0))</f>
        <v/>
      </c>
      <c r="X323" s="18">
        <f t="shared" si="27"/>
        <v>0</v>
      </c>
      <c r="Y323" s="18">
        <f t="shared" si="28"/>
        <v>0</v>
      </c>
      <c r="Z323" s="18">
        <f t="shared" si="29"/>
        <v>0</v>
      </c>
      <c r="AA323" s="18">
        <f t="shared" si="30"/>
        <v>6000</v>
      </c>
      <c r="AB323" s="36"/>
      <c r="AC323" s="36"/>
    </row>
    <row r="324" s="3" customFormat="1" ht="31.5" customHeight="1" spans="1:29">
      <c r="A324" s="18">
        <v>316</v>
      </c>
      <c r="B324" s="18" t="s">
        <v>390</v>
      </c>
      <c r="C324" s="18" t="s">
        <v>370</v>
      </c>
      <c r="D324" s="18" t="s">
        <v>44</v>
      </c>
      <c r="E324" s="18"/>
      <c r="F324" s="19" t="s">
        <v>327</v>
      </c>
      <c r="G324" s="19" t="s">
        <v>327</v>
      </c>
      <c r="H324" s="20">
        <v>35612</v>
      </c>
      <c r="I324" s="20">
        <v>38292</v>
      </c>
      <c r="J324" s="34">
        <v>0</v>
      </c>
      <c r="K324" s="37">
        <f t="shared" si="31"/>
        <v>17</v>
      </c>
      <c r="L324" s="37">
        <f t="shared" si="32"/>
        <v>17</v>
      </c>
      <c r="M324" s="19" t="s">
        <v>328</v>
      </c>
      <c r="N324" s="40">
        <v>20</v>
      </c>
      <c r="O324" s="19" t="s">
        <v>48</v>
      </c>
      <c r="P324" s="19" t="s">
        <v>48</v>
      </c>
      <c r="Q324" s="19" t="s">
        <v>48</v>
      </c>
      <c r="R324" s="19"/>
      <c r="S324" s="19" t="s">
        <v>49</v>
      </c>
      <c r="T324" s="39">
        <f t="shared" si="23"/>
        <v>500</v>
      </c>
      <c r="U324" s="39">
        <f t="shared" si="24"/>
        <v>6000</v>
      </c>
      <c r="V324" s="36">
        <f t="shared" si="26"/>
        <v>0</v>
      </c>
      <c r="W324" s="36" t="str">
        <f>IF(R324="","",VLOOKUP(R324,#REF!,2,0))</f>
        <v/>
      </c>
      <c r="X324" s="18">
        <f t="shared" si="27"/>
        <v>0</v>
      </c>
      <c r="Y324" s="18">
        <f t="shared" si="28"/>
        <v>0</v>
      </c>
      <c r="Z324" s="18">
        <f t="shared" si="29"/>
        <v>0</v>
      </c>
      <c r="AA324" s="18">
        <f t="shared" si="30"/>
        <v>6000</v>
      </c>
      <c r="AB324" s="36"/>
      <c r="AC324" s="36"/>
    </row>
    <row r="325" s="3" customFormat="1" ht="31.5" customHeight="1" spans="1:29">
      <c r="A325" s="18">
        <v>317</v>
      </c>
      <c r="B325" s="18" t="s">
        <v>391</v>
      </c>
      <c r="C325" s="18" t="s">
        <v>370</v>
      </c>
      <c r="D325" s="18" t="s">
        <v>44</v>
      </c>
      <c r="E325" s="18"/>
      <c r="F325" s="19" t="s">
        <v>327</v>
      </c>
      <c r="G325" s="19" t="s">
        <v>327</v>
      </c>
      <c r="H325" s="20">
        <v>35612</v>
      </c>
      <c r="I325" s="20">
        <v>38292</v>
      </c>
      <c r="J325" s="34">
        <v>0</v>
      </c>
      <c r="K325" s="37">
        <f t="shared" si="31"/>
        <v>17</v>
      </c>
      <c r="L325" s="37">
        <f t="shared" si="32"/>
        <v>17</v>
      </c>
      <c r="M325" s="19" t="s">
        <v>328</v>
      </c>
      <c r="N325" s="40">
        <v>20</v>
      </c>
      <c r="O325" s="19" t="s">
        <v>48</v>
      </c>
      <c r="P325" s="19" t="s">
        <v>48</v>
      </c>
      <c r="Q325" s="19" t="s">
        <v>48</v>
      </c>
      <c r="R325" s="19"/>
      <c r="S325" s="19" t="s">
        <v>49</v>
      </c>
      <c r="T325" s="39">
        <f t="shared" si="23"/>
        <v>500</v>
      </c>
      <c r="U325" s="39">
        <f t="shared" si="24"/>
        <v>6000</v>
      </c>
      <c r="V325" s="36">
        <f t="shared" si="26"/>
        <v>0</v>
      </c>
      <c r="W325" s="36" t="str">
        <f>IF(R325="","",VLOOKUP(R325,#REF!,2,0))</f>
        <v/>
      </c>
      <c r="X325" s="18">
        <f t="shared" si="27"/>
        <v>0</v>
      </c>
      <c r="Y325" s="18">
        <f t="shared" si="28"/>
        <v>0</v>
      </c>
      <c r="Z325" s="18">
        <f t="shared" si="29"/>
        <v>0</v>
      </c>
      <c r="AA325" s="18">
        <f t="shared" si="30"/>
        <v>6000</v>
      </c>
      <c r="AB325" s="36"/>
      <c r="AC325" s="36"/>
    </row>
    <row r="326" s="3" customFormat="1" ht="31.5" customHeight="1" spans="1:29">
      <c r="A326" s="18">
        <v>318</v>
      </c>
      <c r="B326" s="18" t="s">
        <v>392</v>
      </c>
      <c r="C326" s="18" t="s">
        <v>393</v>
      </c>
      <c r="D326" s="18" t="s">
        <v>44</v>
      </c>
      <c r="E326" s="18" t="s">
        <v>368</v>
      </c>
      <c r="F326" s="19" t="s">
        <v>327</v>
      </c>
      <c r="G326" s="19" t="s">
        <v>327</v>
      </c>
      <c r="H326" s="20">
        <v>42979</v>
      </c>
      <c r="I326" s="20">
        <v>42979</v>
      </c>
      <c r="J326" s="34">
        <v>3</v>
      </c>
      <c r="K326" s="37">
        <f t="shared" si="31"/>
        <v>4</v>
      </c>
      <c r="L326" s="37">
        <f t="shared" si="32"/>
        <v>7</v>
      </c>
      <c r="M326" s="19" t="s">
        <v>47</v>
      </c>
      <c r="N326" s="40">
        <v>12</v>
      </c>
      <c r="O326" s="19" t="s">
        <v>48</v>
      </c>
      <c r="P326" s="19" t="s">
        <v>48</v>
      </c>
      <c r="Q326" s="19" t="s">
        <v>48</v>
      </c>
      <c r="R326" s="19"/>
      <c r="S326" s="19" t="s">
        <v>48</v>
      </c>
      <c r="T326" s="39">
        <f t="shared" si="23"/>
        <v>400</v>
      </c>
      <c r="U326" s="39">
        <f t="shared" si="24"/>
        <v>4800</v>
      </c>
      <c r="V326" s="36">
        <f t="shared" si="26"/>
        <v>200</v>
      </c>
      <c r="W326" s="36" t="str">
        <f>IF(R326="","",VLOOKUP(R326,'[（石排镇汇总）附件2-5从教津贴电子表格(有公式，黄色部分不可更改与删除).xls]附件2发放明细表'!#REF!,2,0))</f>
        <v/>
      </c>
      <c r="X326" s="18">
        <f t="shared" si="27"/>
        <v>0</v>
      </c>
      <c r="Y326" s="18">
        <f t="shared" si="28"/>
        <v>200</v>
      </c>
      <c r="Z326" s="18">
        <f t="shared" si="29"/>
        <v>2400</v>
      </c>
      <c r="AA326" s="18">
        <f t="shared" si="30"/>
        <v>7200</v>
      </c>
      <c r="AB326" s="36"/>
      <c r="AC326" s="36"/>
    </row>
    <row r="327" s="3" customFormat="1" ht="31.5" customHeight="1" spans="1:29">
      <c r="A327" s="18">
        <v>319</v>
      </c>
      <c r="B327" s="18" t="s">
        <v>394</v>
      </c>
      <c r="C327" s="18" t="s">
        <v>393</v>
      </c>
      <c r="D327" s="18" t="s">
        <v>44</v>
      </c>
      <c r="E327" s="18" t="s">
        <v>365</v>
      </c>
      <c r="F327" s="19" t="s">
        <v>327</v>
      </c>
      <c r="G327" s="19" t="s">
        <v>327</v>
      </c>
      <c r="H327" s="20">
        <v>39661</v>
      </c>
      <c r="I327" s="20">
        <v>39661</v>
      </c>
      <c r="J327" s="34"/>
      <c r="K327" s="37">
        <f t="shared" si="31"/>
        <v>13</v>
      </c>
      <c r="L327" s="37">
        <f t="shared" si="32"/>
        <v>13</v>
      </c>
      <c r="M327" s="19" t="s">
        <v>47</v>
      </c>
      <c r="N327" s="40">
        <v>12</v>
      </c>
      <c r="O327" s="19" t="s">
        <v>48</v>
      </c>
      <c r="P327" s="19" t="s">
        <v>48</v>
      </c>
      <c r="Q327" s="19" t="s">
        <v>48</v>
      </c>
      <c r="R327" s="19"/>
      <c r="S327" s="19" t="s">
        <v>48</v>
      </c>
      <c r="T327" s="39">
        <f t="shared" si="23"/>
        <v>500</v>
      </c>
      <c r="U327" s="39">
        <f t="shared" si="24"/>
        <v>6000</v>
      </c>
      <c r="V327" s="36">
        <f t="shared" si="26"/>
        <v>250</v>
      </c>
      <c r="W327" s="36" t="str">
        <f>IF(R327="","",VLOOKUP(R327,#REF!,2,0))</f>
        <v/>
      </c>
      <c r="X327" s="18">
        <f t="shared" si="27"/>
        <v>0</v>
      </c>
      <c r="Y327" s="18">
        <f t="shared" si="28"/>
        <v>250</v>
      </c>
      <c r="Z327" s="18">
        <f t="shared" si="29"/>
        <v>3000</v>
      </c>
      <c r="AA327" s="18">
        <f t="shared" si="30"/>
        <v>9000</v>
      </c>
      <c r="AB327" s="36"/>
      <c r="AC327" s="36"/>
    </row>
    <row r="328" s="3" customFormat="1" ht="31.5" customHeight="1" spans="1:29">
      <c r="A328" s="18">
        <v>320</v>
      </c>
      <c r="B328" s="18" t="s">
        <v>395</v>
      </c>
      <c r="C328" s="18" t="s">
        <v>393</v>
      </c>
      <c r="D328" s="18" t="s">
        <v>44</v>
      </c>
      <c r="E328" s="18"/>
      <c r="F328" s="19" t="s">
        <v>327</v>
      </c>
      <c r="G328" s="19" t="s">
        <v>327</v>
      </c>
      <c r="H328" s="20">
        <v>40969</v>
      </c>
      <c r="I328" s="20">
        <v>41153</v>
      </c>
      <c r="J328" s="34"/>
      <c r="K328" s="37">
        <f t="shared" si="31"/>
        <v>9</v>
      </c>
      <c r="L328" s="37">
        <f t="shared" si="32"/>
        <v>9</v>
      </c>
      <c r="M328" s="19" t="s">
        <v>328</v>
      </c>
      <c r="N328" s="40">
        <v>20</v>
      </c>
      <c r="O328" s="19" t="s">
        <v>48</v>
      </c>
      <c r="P328" s="19" t="s">
        <v>48</v>
      </c>
      <c r="Q328" s="19" t="s">
        <v>48</v>
      </c>
      <c r="R328" s="19"/>
      <c r="S328" s="19" t="s">
        <v>48</v>
      </c>
      <c r="T328" s="39">
        <f t="shared" si="23"/>
        <v>500</v>
      </c>
      <c r="U328" s="39">
        <f t="shared" si="24"/>
        <v>6000</v>
      </c>
      <c r="V328" s="36">
        <f t="shared" si="26"/>
        <v>250</v>
      </c>
      <c r="W328" s="36" t="str">
        <f>IF(R328="","",VLOOKUP(R328,#REF!,2,0))</f>
        <v/>
      </c>
      <c r="X328" s="18">
        <f t="shared" si="27"/>
        <v>0</v>
      </c>
      <c r="Y328" s="18">
        <f t="shared" si="28"/>
        <v>250</v>
      </c>
      <c r="Z328" s="18">
        <f t="shared" si="29"/>
        <v>3000</v>
      </c>
      <c r="AA328" s="18">
        <f t="shared" si="30"/>
        <v>9000</v>
      </c>
      <c r="AB328" s="36"/>
      <c r="AC328" s="36"/>
    </row>
    <row r="329" s="3" customFormat="1" ht="31.5" customHeight="1" spans="1:29">
      <c r="A329" s="18">
        <v>321</v>
      </c>
      <c r="B329" s="18" t="s">
        <v>396</v>
      </c>
      <c r="C329" s="18" t="s">
        <v>393</v>
      </c>
      <c r="D329" s="18" t="s">
        <v>44</v>
      </c>
      <c r="E329" s="18"/>
      <c r="F329" s="19" t="s">
        <v>327</v>
      </c>
      <c r="G329" s="19" t="s">
        <v>327</v>
      </c>
      <c r="H329" s="20">
        <v>40787</v>
      </c>
      <c r="I329" s="20">
        <v>40848</v>
      </c>
      <c r="J329" s="34"/>
      <c r="K329" s="37">
        <f t="shared" si="31"/>
        <v>10</v>
      </c>
      <c r="L329" s="37">
        <f t="shared" si="32"/>
        <v>10</v>
      </c>
      <c r="M329" s="19" t="s">
        <v>328</v>
      </c>
      <c r="N329" s="40">
        <v>20</v>
      </c>
      <c r="O329" s="19" t="s">
        <v>48</v>
      </c>
      <c r="P329" s="19" t="s">
        <v>48</v>
      </c>
      <c r="Q329" s="19" t="s">
        <v>48</v>
      </c>
      <c r="R329" s="19"/>
      <c r="S329" s="19" t="s">
        <v>48</v>
      </c>
      <c r="T329" s="39">
        <f t="shared" si="23"/>
        <v>500</v>
      </c>
      <c r="U329" s="39">
        <f t="shared" si="24"/>
        <v>6000</v>
      </c>
      <c r="V329" s="36">
        <f t="shared" si="26"/>
        <v>250</v>
      </c>
      <c r="W329" s="36" t="str">
        <f>IF(R329="","",VLOOKUP(R329,#REF!,2,0))</f>
        <v/>
      </c>
      <c r="X329" s="18">
        <f t="shared" si="27"/>
        <v>0</v>
      </c>
      <c r="Y329" s="18">
        <f t="shared" si="28"/>
        <v>250</v>
      </c>
      <c r="Z329" s="18">
        <f t="shared" si="29"/>
        <v>3000</v>
      </c>
      <c r="AA329" s="18">
        <f t="shared" si="30"/>
        <v>9000</v>
      </c>
      <c r="AB329" s="36"/>
      <c r="AC329" s="36"/>
    </row>
    <row r="330" s="3" customFormat="1" ht="31.5" customHeight="1" spans="1:29">
      <c r="A330" s="18">
        <v>322</v>
      </c>
      <c r="B330" s="18" t="s">
        <v>397</v>
      </c>
      <c r="C330" s="18" t="s">
        <v>393</v>
      </c>
      <c r="D330" s="18" t="s">
        <v>44</v>
      </c>
      <c r="E330" s="18"/>
      <c r="F330" s="19" t="s">
        <v>327</v>
      </c>
      <c r="G330" s="19" t="s">
        <v>327</v>
      </c>
      <c r="H330" s="20">
        <v>43497</v>
      </c>
      <c r="I330" s="20">
        <v>43497</v>
      </c>
      <c r="J330" s="34">
        <v>1</v>
      </c>
      <c r="K330" s="37">
        <f t="shared" si="31"/>
        <v>3</v>
      </c>
      <c r="L330" s="37">
        <f t="shared" si="32"/>
        <v>4</v>
      </c>
      <c r="M330" s="19" t="s">
        <v>328</v>
      </c>
      <c r="N330" s="40">
        <v>20</v>
      </c>
      <c r="O330" s="19" t="s">
        <v>48</v>
      </c>
      <c r="P330" s="19" t="s">
        <v>48</v>
      </c>
      <c r="Q330" s="19" t="s">
        <v>48</v>
      </c>
      <c r="R330" s="19"/>
      <c r="S330" s="19" t="s">
        <v>48</v>
      </c>
      <c r="T330" s="39">
        <f t="shared" si="23"/>
        <v>200</v>
      </c>
      <c r="U330" s="39">
        <f t="shared" si="24"/>
        <v>2400</v>
      </c>
      <c r="V330" s="36">
        <f t="shared" si="26"/>
        <v>100</v>
      </c>
      <c r="W330" s="36" t="str">
        <f>IF(R330="","",VLOOKUP(R330,#REF!,2,0))</f>
        <v/>
      </c>
      <c r="X330" s="18">
        <f t="shared" si="27"/>
        <v>0</v>
      </c>
      <c r="Y330" s="18">
        <f t="shared" si="28"/>
        <v>100</v>
      </c>
      <c r="Z330" s="18">
        <f t="shared" si="29"/>
        <v>1200</v>
      </c>
      <c r="AA330" s="18">
        <f t="shared" si="30"/>
        <v>3600</v>
      </c>
      <c r="AB330" s="36"/>
      <c r="AC330" s="36"/>
    </row>
    <row r="331" s="3" customFormat="1" ht="31.5" customHeight="1" spans="1:29">
      <c r="A331" s="18">
        <v>323</v>
      </c>
      <c r="B331" s="18" t="s">
        <v>398</v>
      </c>
      <c r="C331" s="18" t="s">
        <v>393</v>
      </c>
      <c r="D331" s="18" t="s">
        <v>44</v>
      </c>
      <c r="E331" s="18"/>
      <c r="F331" s="19" t="s">
        <v>327</v>
      </c>
      <c r="G331" s="19" t="s">
        <v>327</v>
      </c>
      <c r="H331" s="20">
        <v>42795</v>
      </c>
      <c r="I331" s="20">
        <v>42795</v>
      </c>
      <c r="J331" s="34"/>
      <c r="K331" s="37">
        <f t="shared" si="31"/>
        <v>5</v>
      </c>
      <c r="L331" s="37">
        <f t="shared" si="32"/>
        <v>5</v>
      </c>
      <c r="M331" s="19" t="s">
        <v>328</v>
      </c>
      <c r="N331" s="40">
        <v>20</v>
      </c>
      <c r="O331" s="19" t="s">
        <v>48</v>
      </c>
      <c r="P331" s="19" t="s">
        <v>48</v>
      </c>
      <c r="Q331" s="19" t="s">
        <v>48</v>
      </c>
      <c r="R331" s="19"/>
      <c r="S331" s="19" t="s">
        <v>48</v>
      </c>
      <c r="T331" s="39">
        <f t="shared" ref="T331:T337" si="33">IF(L331&gt;=8,500,IF(L331&gt;=5,400,IF(L331&gt;=3,200,IF(L331&gt;=1,100,0))))</f>
        <v>400</v>
      </c>
      <c r="U331" s="39">
        <f t="shared" ref="U331:U337" si="34">T331*12</f>
        <v>4800</v>
      </c>
      <c r="V331" s="36">
        <f t="shared" si="26"/>
        <v>200</v>
      </c>
      <c r="W331" s="36" t="str">
        <f>IF(R331="","",VLOOKUP(R331,#REF!,2,0))</f>
        <v/>
      </c>
      <c r="X331" s="18">
        <f t="shared" si="27"/>
        <v>0</v>
      </c>
      <c r="Y331" s="18">
        <f t="shared" si="28"/>
        <v>200</v>
      </c>
      <c r="Z331" s="18">
        <f t="shared" si="29"/>
        <v>2400</v>
      </c>
      <c r="AA331" s="18">
        <f t="shared" si="30"/>
        <v>7200</v>
      </c>
      <c r="AB331" s="36"/>
      <c r="AC331" s="36"/>
    </row>
    <row r="332" s="3" customFormat="1" ht="31.5" customHeight="1" spans="1:29">
      <c r="A332" s="18">
        <v>324</v>
      </c>
      <c r="B332" s="18" t="s">
        <v>399</v>
      </c>
      <c r="C332" s="18" t="s">
        <v>393</v>
      </c>
      <c r="D332" s="18" t="s">
        <v>44</v>
      </c>
      <c r="E332" s="18"/>
      <c r="F332" s="19" t="s">
        <v>327</v>
      </c>
      <c r="G332" s="19" t="s">
        <v>327</v>
      </c>
      <c r="H332" s="20">
        <v>42795</v>
      </c>
      <c r="I332" s="20">
        <v>42795</v>
      </c>
      <c r="J332" s="34"/>
      <c r="K332" s="37">
        <f t="shared" si="31"/>
        <v>5</v>
      </c>
      <c r="L332" s="37">
        <f t="shared" si="32"/>
        <v>5</v>
      </c>
      <c r="M332" s="19" t="s">
        <v>328</v>
      </c>
      <c r="N332" s="40">
        <v>20</v>
      </c>
      <c r="O332" s="19" t="s">
        <v>48</v>
      </c>
      <c r="P332" s="19" t="s">
        <v>48</v>
      </c>
      <c r="Q332" s="19" t="s">
        <v>48</v>
      </c>
      <c r="R332" s="19"/>
      <c r="S332" s="19" t="s">
        <v>48</v>
      </c>
      <c r="T332" s="39">
        <f t="shared" si="33"/>
        <v>400</v>
      </c>
      <c r="U332" s="39">
        <f t="shared" si="34"/>
        <v>4800</v>
      </c>
      <c r="V332" s="36">
        <f t="shared" si="26"/>
        <v>200</v>
      </c>
      <c r="W332" s="36" t="str">
        <f>IF(R332="","",VLOOKUP(R332,#REF!,2,0))</f>
        <v/>
      </c>
      <c r="X332" s="18">
        <f t="shared" si="27"/>
        <v>0</v>
      </c>
      <c r="Y332" s="18">
        <f t="shared" si="28"/>
        <v>200</v>
      </c>
      <c r="Z332" s="18">
        <f t="shared" si="29"/>
        <v>2400</v>
      </c>
      <c r="AA332" s="18">
        <f t="shared" si="30"/>
        <v>7200</v>
      </c>
      <c r="AB332" s="36"/>
      <c r="AC332" s="36"/>
    </row>
    <row r="333" s="3" customFormat="1" ht="31.5" customHeight="1" spans="1:29">
      <c r="A333" s="18">
        <v>325</v>
      </c>
      <c r="B333" s="18" t="s">
        <v>400</v>
      </c>
      <c r="C333" s="18" t="s">
        <v>393</v>
      </c>
      <c r="D333" s="18" t="s">
        <v>44</v>
      </c>
      <c r="E333" s="18"/>
      <c r="F333" s="19" t="s">
        <v>327</v>
      </c>
      <c r="G333" s="19" t="s">
        <v>327</v>
      </c>
      <c r="H333" s="20">
        <v>42948</v>
      </c>
      <c r="I333" s="20">
        <v>42948</v>
      </c>
      <c r="J333" s="34"/>
      <c r="K333" s="37">
        <f t="shared" si="31"/>
        <v>4</v>
      </c>
      <c r="L333" s="37">
        <f t="shared" si="32"/>
        <v>4</v>
      </c>
      <c r="M333" s="19" t="s">
        <v>328</v>
      </c>
      <c r="N333" s="40">
        <v>20</v>
      </c>
      <c r="O333" s="19" t="s">
        <v>48</v>
      </c>
      <c r="P333" s="19" t="s">
        <v>48</v>
      </c>
      <c r="Q333" s="19" t="s">
        <v>48</v>
      </c>
      <c r="R333" s="19"/>
      <c r="S333" s="19" t="s">
        <v>48</v>
      </c>
      <c r="T333" s="39">
        <f t="shared" si="33"/>
        <v>200</v>
      </c>
      <c r="U333" s="39">
        <f t="shared" si="34"/>
        <v>2400</v>
      </c>
      <c r="V333" s="36">
        <f t="shared" si="26"/>
        <v>100</v>
      </c>
      <c r="W333" s="36" t="str">
        <f>IF(R333="","",VLOOKUP(R333,#REF!,2,0))</f>
        <v/>
      </c>
      <c r="X333" s="18">
        <f t="shared" si="27"/>
        <v>0</v>
      </c>
      <c r="Y333" s="18">
        <f t="shared" si="28"/>
        <v>100</v>
      </c>
      <c r="Z333" s="18">
        <f t="shared" si="29"/>
        <v>1200</v>
      </c>
      <c r="AA333" s="18">
        <f t="shared" si="30"/>
        <v>3600</v>
      </c>
      <c r="AB333" s="36"/>
      <c r="AC333" s="36"/>
    </row>
    <row r="334" s="3" customFormat="1" ht="31.5" customHeight="1" spans="1:29">
      <c r="A334" s="18">
        <v>326</v>
      </c>
      <c r="B334" s="18" t="s">
        <v>401</v>
      </c>
      <c r="C334" s="18" t="s">
        <v>393</v>
      </c>
      <c r="D334" s="18" t="s">
        <v>44</v>
      </c>
      <c r="E334" s="18"/>
      <c r="F334" s="19" t="s">
        <v>327</v>
      </c>
      <c r="G334" s="19" t="s">
        <v>327</v>
      </c>
      <c r="H334" s="20">
        <v>42583</v>
      </c>
      <c r="I334" s="20">
        <v>42583</v>
      </c>
      <c r="J334" s="34"/>
      <c r="K334" s="37">
        <f t="shared" si="31"/>
        <v>5</v>
      </c>
      <c r="L334" s="37">
        <f t="shared" si="32"/>
        <v>5</v>
      </c>
      <c r="M334" s="19" t="s">
        <v>47</v>
      </c>
      <c r="N334" s="40">
        <v>20</v>
      </c>
      <c r="O334" s="19" t="s">
        <v>48</v>
      </c>
      <c r="P334" s="19" t="s">
        <v>48</v>
      </c>
      <c r="Q334" s="19" t="s">
        <v>48</v>
      </c>
      <c r="R334" s="19"/>
      <c r="S334" s="19" t="s">
        <v>48</v>
      </c>
      <c r="T334" s="39">
        <f t="shared" si="33"/>
        <v>400</v>
      </c>
      <c r="U334" s="39">
        <f t="shared" si="34"/>
        <v>4800</v>
      </c>
      <c r="V334" s="36">
        <f t="shared" si="26"/>
        <v>200</v>
      </c>
      <c r="W334" s="36" t="str">
        <f>IF(R334="","",VLOOKUP(R334,#REF!,2,0))</f>
        <v/>
      </c>
      <c r="X334" s="18">
        <f t="shared" si="27"/>
        <v>0</v>
      </c>
      <c r="Y334" s="18">
        <f t="shared" si="28"/>
        <v>200</v>
      </c>
      <c r="Z334" s="18">
        <f t="shared" si="29"/>
        <v>2400</v>
      </c>
      <c r="AA334" s="18">
        <f t="shared" si="30"/>
        <v>7200</v>
      </c>
      <c r="AB334" s="36"/>
      <c r="AC334" s="36" t="s">
        <v>50</v>
      </c>
    </row>
    <row r="335" s="3" customFormat="1" ht="31.5" customHeight="1" spans="1:29">
      <c r="A335" s="18">
        <v>327</v>
      </c>
      <c r="B335" s="18" t="s">
        <v>402</v>
      </c>
      <c r="C335" s="18" t="s">
        <v>393</v>
      </c>
      <c r="D335" s="18" t="s">
        <v>44</v>
      </c>
      <c r="E335" s="18"/>
      <c r="F335" s="19" t="s">
        <v>327</v>
      </c>
      <c r="G335" s="19" t="s">
        <v>327</v>
      </c>
      <c r="H335" s="20">
        <v>38384</v>
      </c>
      <c r="I335" s="20">
        <v>38443</v>
      </c>
      <c r="J335" s="34">
        <v>2</v>
      </c>
      <c r="K335" s="37">
        <v>3</v>
      </c>
      <c r="L335" s="37">
        <f t="shared" si="32"/>
        <v>5</v>
      </c>
      <c r="M335" s="19" t="s">
        <v>328</v>
      </c>
      <c r="N335" s="40">
        <v>20</v>
      </c>
      <c r="O335" s="19" t="s">
        <v>48</v>
      </c>
      <c r="P335" s="19" t="s">
        <v>48</v>
      </c>
      <c r="Q335" s="19" t="s">
        <v>48</v>
      </c>
      <c r="R335" s="19"/>
      <c r="S335" s="19" t="s">
        <v>48</v>
      </c>
      <c r="T335" s="39">
        <f t="shared" si="33"/>
        <v>400</v>
      </c>
      <c r="U335" s="39">
        <f t="shared" si="34"/>
        <v>4800</v>
      </c>
      <c r="V335" s="36">
        <f t="shared" si="26"/>
        <v>200</v>
      </c>
      <c r="W335" s="36" t="str">
        <f>IF(R335="","",VLOOKUP(R335,#REF!,2,0))</f>
        <v/>
      </c>
      <c r="X335" s="18">
        <f t="shared" si="27"/>
        <v>0</v>
      </c>
      <c r="Y335" s="18">
        <f t="shared" si="28"/>
        <v>200</v>
      </c>
      <c r="Z335" s="18">
        <f t="shared" si="29"/>
        <v>2400</v>
      </c>
      <c r="AA335" s="18">
        <f t="shared" si="30"/>
        <v>7200</v>
      </c>
      <c r="AB335" s="36"/>
      <c r="AC335" s="36" t="s">
        <v>50</v>
      </c>
    </row>
    <row r="336" s="3" customFormat="1" ht="31.5" customHeight="1" spans="1:29">
      <c r="A336" s="18">
        <v>328</v>
      </c>
      <c r="B336" s="18" t="s">
        <v>403</v>
      </c>
      <c r="C336" s="18" t="s">
        <v>393</v>
      </c>
      <c r="D336" s="18" t="s">
        <v>44</v>
      </c>
      <c r="E336" s="18"/>
      <c r="F336" s="19" t="s">
        <v>327</v>
      </c>
      <c r="G336" s="19" t="s">
        <v>327</v>
      </c>
      <c r="H336" s="20">
        <v>44075</v>
      </c>
      <c r="I336" s="20">
        <v>44378</v>
      </c>
      <c r="J336" s="34"/>
      <c r="K336" s="37">
        <f>IF(I336="",0,IF(I336&gt;=H336,INT(YEARFRAC(DATE(2022,7,11),I336,1)),INT(YEARFRAC(DATE(2022,7,11),H336,1))))-IF(AB336="",0,AB336)</f>
        <v>1</v>
      </c>
      <c r="L336" s="37">
        <f t="shared" si="32"/>
        <v>1</v>
      </c>
      <c r="M336" s="19" t="s">
        <v>328</v>
      </c>
      <c r="N336" s="40">
        <v>20</v>
      </c>
      <c r="O336" s="19" t="s">
        <v>48</v>
      </c>
      <c r="P336" s="19" t="s">
        <v>48</v>
      </c>
      <c r="Q336" s="19" t="s">
        <v>48</v>
      </c>
      <c r="R336" s="19"/>
      <c r="S336" s="19" t="s">
        <v>48</v>
      </c>
      <c r="T336" s="39">
        <f t="shared" si="33"/>
        <v>100</v>
      </c>
      <c r="U336" s="39">
        <f t="shared" si="34"/>
        <v>1200</v>
      </c>
      <c r="V336" s="36">
        <f t="shared" si="26"/>
        <v>50</v>
      </c>
      <c r="W336" s="36" t="str">
        <f>IF(R336="","",VLOOKUP(R336,#REF!,2,0))</f>
        <v/>
      </c>
      <c r="X336" s="18">
        <f t="shared" si="27"/>
        <v>0</v>
      </c>
      <c r="Y336" s="18">
        <f t="shared" si="28"/>
        <v>50</v>
      </c>
      <c r="Z336" s="18">
        <f t="shared" si="29"/>
        <v>600</v>
      </c>
      <c r="AA336" s="18">
        <f t="shared" si="30"/>
        <v>1800</v>
      </c>
      <c r="AB336" s="36"/>
      <c r="AC336" s="36" t="s">
        <v>50</v>
      </c>
    </row>
    <row r="337" s="3" customFormat="1" ht="31.5" customHeight="1" spans="1:29">
      <c r="A337" s="18">
        <v>329</v>
      </c>
      <c r="B337" s="18" t="s">
        <v>404</v>
      </c>
      <c r="C337" s="18" t="s">
        <v>393</v>
      </c>
      <c r="D337" s="18" t="s">
        <v>44</v>
      </c>
      <c r="E337" s="18"/>
      <c r="F337" s="19" t="s">
        <v>327</v>
      </c>
      <c r="G337" s="19" t="s">
        <v>327</v>
      </c>
      <c r="H337" s="20">
        <v>40179</v>
      </c>
      <c r="I337" s="20">
        <v>40269</v>
      </c>
      <c r="J337" s="34"/>
      <c r="K337" s="37">
        <f>IF(I337="",0,IF(I337&gt;=H337,INT(YEARFRAC(DATE(2022,7,11),I337,1)),INT(YEARFRAC(DATE(2022,7,11),H337,1))))-IF(AB337="",0,AB337)</f>
        <v>12</v>
      </c>
      <c r="L337" s="37">
        <f t="shared" si="32"/>
        <v>12</v>
      </c>
      <c r="M337" s="19" t="s">
        <v>328</v>
      </c>
      <c r="N337" s="40">
        <v>20</v>
      </c>
      <c r="O337" s="19" t="s">
        <v>48</v>
      </c>
      <c r="P337" s="19" t="s">
        <v>48</v>
      </c>
      <c r="Q337" s="19" t="s">
        <v>48</v>
      </c>
      <c r="R337" s="19"/>
      <c r="S337" s="19" t="s">
        <v>48</v>
      </c>
      <c r="T337" s="39">
        <f t="shared" si="33"/>
        <v>500</v>
      </c>
      <c r="U337" s="39">
        <f t="shared" si="34"/>
        <v>6000</v>
      </c>
      <c r="V337" s="36">
        <f t="shared" si="26"/>
        <v>250</v>
      </c>
      <c r="W337" s="36" t="str">
        <f>IF(R337="","",VLOOKUP(R337,#REF!,2,0))</f>
        <v/>
      </c>
      <c r="X337" s="18">
        <f t="shared" si="27"/>
        <v>0</v>
      </c>
      <c r="Y337" s="18">
        <f t="shared" si="28"/>
        <v>250</v>
      </c>
      <c r="Z337" s="18">
        <f t="shared" si="29"/>
        <v>3000</v>
      </c>
      <c r="AA337" s="18">
        <f t="shared" si="30"/>
        <v>9000</v>
      </c>
      <c r="AB337" s="36"/>
      <c r="AC337" s="36" t="s">
        <v>50</v>
      </c>
    </row>
    <row r="338" s="3" customFormat="1" ht="31.5" customHeight="1" spans="1:29">
      <c r="A338" s="18">
        <v>330</v>
      </c>
      <c r="B338" s="18" t="s">
        <v>405</v>
      </c>
      <c r="C338" s="18" t="s">
        <v>406</v>
      </c>
      <c r="D338" s="18" t="s">
        <v>44</v>
      </c>
      <c r="E338" s="18"/>
      <c r="F338" s="19" t="s">
        <v>327</v>
      </c>
      <c r="G338" s="19" t="s">
        <v>327</v>
      </c>
      <c r="H338" s="20">
        <v>44044</v>
      </c>
      <c r="I338" s="20">
        <v>44044</v>
      </c>
      <c r="J338" s="34">
        <v>0</v>
      </c>
      <c r="K338" s="37">
        <v>1</v>
      </c>
      <c r="L338" s="37">
        <v>1</v>
      </c>
      <c r="M338" s="19" t="s">
        <v>328</v>
      </c>
      <c r="N338" s="40">
        <v>20</v>
      </c>
      <c r="O338" s="19" t="s">
        <v>48</v>
      </c>
      <c r="P338" s="19" t="s">
        <v>48</v>
      </c>
      <c r="Q338" s="19" t="s">
        <v>48</v>
      </c>
      <c r="R338" s="19"/>
      <c r="S338" s="19" t="s">
        <v>48</v>
      </c>
      <c r="T338" s="39">
        <v>100</v>
      </c>
      <c r="U338" s="39">
        <v>1200</v>
      </c>
      <c r="V338" s="36">
        <v>50</v>
      </c>
      <c r="W338" s="36">
        <v>0</v>
      </c>
      <c r="X338" s="18">
        <v>0</v>
      </c>
      <c r="Y338" s="18">
        <v>50</v>
      </c>
      <c r="Z338" s="18">
        <v>600</v>
      </c>
      <c r="AA338" s="18">
        <v>1800</v>
      </c>
      <c r="AB338" s="36">
        <v>0</v>
      </c>
      <c r="AC338" s="36" t="s">
        <v>50</v>
      </c>
    </row>
    <row r="339" s="3" customFormat="1" ht="31.5" customHeight="1" spans="1:29">
      <c r="A339" s="18">
        <v>331</v>
      </c>
      <c r="B339" s="18" t="s">
        <v>407</v>
      </c>
      <c r="C339" s="18" t="s">
        <v>406</v>
      </c>
      <c r="D339" s="18" t="s">
        <v>44</v>
      </c>
      <c r="E339" s="18" t="s">
        <v>368</v>
      </c>
      <c r="F339" s="19" t="s">
        <v>327</v>
      </c>
      <c r="G339" s="19" t="s">
        <v>327</v>
      </c>
      <c r="H339" s="20">
        <v>40575</v>
      </c>
      <c r="I339" s="20">
        <v>40575</v>
      </c>
      <c r="J339" s="34">
        <v>6</v>
      </c>
      <c r="K339" s="37">
        <v>11</v>
      </c>
      <c r="L339" s="37">
        <v>17</v>
      </c>
      <c r="M339" s="19" t="s">
        <v>47</v>
      </c>
      <c r="N339" s="40">
        <v>10</v>
      </c>
      <c r="O339" s="19" t="s">
        <v>48</v>
      </c>
      <c r="P339" s="19" t="s">
        <v>48</v>
      </c>
      <c r="Q339" s="19" t="s">
        <v>48</v>
      </c>
      <c r="R339" s="19" t="s">
        <v>373</v>
      </c>
      <c r="S339" s="19" t="s">
        <v>48</v>
      </c>
      <c r="T339" s="39">
        <v>500</v>
      </c>
      <c r="U339" s="39">
        <v>6000</v>
      </c>
      <c r="V339" s="36">
        <v>250</v>
      </c>
      <c r="W339" s="36">
        <v>100</v>
      </c>
      <c r="X339" s="18">
        <v>0</v>
      </c>
      <c r="Y339" s="18">
        <v>350</v>
      </c>
      <c r="Z339" s="18">
        <v>4200</v>
      </c>
      <c r="AA339" s="18">
        <v>10200</v>
      </c>
      <c r="AB339" s="36">
        <v>0</v>
      </c>
      <c r="AC339" s="36"/>
    </row>
    <row r="340" s="3" customFormat="1" ht="31.5" customHeight="1" spans="1:29">
      <c r="A340" s="18">
        <v>332</v>
      </c>
      <c r="B340" s="18" t="s">
        <v>408</v>
      </c>
      <c r="C340" s="18" t="s">
        <v>406</v>
      </c>
      <c r="D340" s="18" t="s">
        <v>44</v>
      </c>
      <c r="E340" s="18"/>
      <c r="F340" s="19" t="s">
        <v>327</v>
      </c>
      <c r="G340" s="19" t="s">
        <v>327</v>
      </c>
      <c r="H340" s="20">
        <v>42795</v>
      </c>
      <c r="I340" s="20">
        <v>42795</v>
      </c>
      <c r="J340" s="34">
        <v>0</v>
      </c>
      <c r="K340" s="37">
        <v>5</v>
      </c>
      <c r="L340" s="37">
        <v>5</v>
      </c>
      <c r="M340" s="19" t="s">
        <v>47</v>
      </c>
      <c r="N340" s="40">
        <v>20</v>
      </c>
      <c r="O340" s="19" t="s">
        <v>48</v>
      </c>
      <c r="P340" s="19" t="s">
        <v>48</v>
      </c>
      <c r="Q340" s="19" t="s">
        <v>48</v>
      </c>
      <c r="R340" s="19"/>
      <c r="S340" s="19" t="s">
        <v>48</v>
      </c>
      <c r="T340" s="39">
        <v>400</v>
      </c>
      <c r="U340" s="39">
        <v>4800</v>
      </c>
      <c r="V340" s="36">
        <v>200</v>
      </c>
      <c r="W340" s="36">
        <v>0</v>
      </c>
      <c r="X340" s="18">
        <v>0</v>
      </c>
      <c r="Y340" s="18">
        <v>200</v>
      </c>
      <c r="Z340" s="18">
        <v>2400</v>
      </c>
      <c r="AA340" s="18">
        <v>7200</v>
      </c>
      <c r="AB340" s="36">
        <v>0</v>
      </c>
      <c r="AC340" s="36"/>
    </row>
    <row r="341" s="3" customFormat="1" ht="31.5" customHeight="1" spans="1:29">
      <c r="A341" s="18">
        <v>333</v>
      </c>
      <c r="B341" s="18" t="s">
        <v>409</v>
      </c>
      <c r="C341" s="18" t="s">
        <v>406</v>
      </c>
      <c r="D341" s="18" t="s">
        <v>44</v>
      </c>
      <c r="E341" s="18"/>
      <c r="F341" s="19" t="s">
        <v>327</v>
      </c>
      <c r="G341" s="19" t="s">
        <v>327</v>
      </c>
      <c r="H341" s="20">
        <v>42552</v>
      </c>
      <c r="I341" s="20">
        <v>42552</v>
      </c>
      <c r="J341" s="34">
        <v>0</v>
      </c>
      <c r="K341" s="37">
        <v>6</v>
      </c>
      <c r="L341" s="37">
        <v>6</v>
      </c>
      <c r="M341" s="19" t="s">
        <v>328</v>
      </c>
      <c r="N341" s="40">
        <v>20</v>
      </c>
      <c r="O341" s="19" t="s">
        <v>48</v>
      </c>
      <c r="P341" s="19" t="s">
        <v>48</v>
      </c>
      <c r="Q341" s="19" t="s">
        <v>48</v>
      </c>
      <c r="R341" s="19"/>
      <c r="S341" s="19" t="s">
        <v>48</v>
      </c>
      <c r="T341" s="39">
        <v>400</v>
      </c>
      <c r="U341" s="39">
        <v>4800</v>
      </c>
      <c r="V341" s="36">
        <v>200</v>
      </c>
      <c r="W341" s="36">
        <v>0</v>
      </c>
      <c r="X341" s="18">
        <v>0</v>
      </c>
      <c r="Y341" s="18">
        <v>200</v>
      </c>
      <c r="Z341" s="18">
        <v>2400</v>
      </c>
      <c r="AA341" s="18">
        <v>7200</v>
      </c>
      <c r="AB341" s="36">
        <v>0</v>
      </c>
      <c r="AC341" s="36"/>
    </row>
    <row r="342" s="3" customFormat="1" ht="31.5" customHeight="1" spans="1:29">
      <c r="A342" s="18">
        <v>334</v>
      </c>
      <c r="B342" s="18" t="s">
        <v>410</v>
      </c>
      <c r="C342" s="18" t="s">
        <v>406</v>
      </c>
      <c r="D342" s="18" t="s">
        <v>44</v>
      </c>
      <c r="E342" s="18"/>
      <c r="F342" s="19" t="s">
        <v>327</v>
      </c>
      <c r="G342" s="19" t="s">
        <v>327</v>
      </c>
      <c r="H342" s="20">
        <v>42217</v>
      </c>
      <c r="I342" s="20">
        <v>42217</v>
      </c>
      <c r="J342" s="34">
        <v>0</v>
      </c>
      <c r="K342" s="37">
        <v>6</v>
      </c>
      <c r="L342" s="37">
        <v>6</v>
      </c>
      <c r="M342" s="19" t="s">
        <v>328</v>
      </c>
      <c r="N342" s="40">
        <v>20</v>
      </c>
      <c r="O342" s="19" t="s">
        <v>48</v>
      </c>
      <c r="P342" s="19" t="s">
        <v>48</v>
      </c>
      <c r="Q342" s="19" t="s">
        <v>48</v>
      </c>
      <c r="R342" s="19"/>
      <c r="S342" s="19" t="s">
        <v>48</v>
      </c>
      <c r="T342" s="39">
        <v>400</v>
      </c>
      <c r="U342" s="39">
        <v>4800</v>
      </c>
      <c r="V342" s="36">
        <v>200</v>
      </c>
      <c r="W342" s="36">
        <v>0</v>
      </c>
      <c r="X342" s="18">
        <v>0</v>
      </c>
      <c r="Y342" s="18">
        <v>200</v>
      </c>
      <c r="Z342" s="18">
        <v>2400</v>
      </c>
      <c r="AA342" s="18">
        <v>7200</v>
      </c>
      <c r="AB342" s="36">
        <v>0</v>
      </c>
      <c r="AC342" s="36"/>
    </row>
    <row r="343" s="3" customFormat="1" ht="31.5" customHeight="1" spans="1:29">
      <c r="A343" s="18">
        <v>335</v>
      </c>
      <c r="B343" s="18" t="s">
        <v>411</v>
      </c>
      <c r="C343" s="18" t="s">
        <v>406</v>
      </c>
      <c r="D343" s="18" t="s">
        <v>44</v>
      </c>
      <c r="E343" s="18"/>
      <c r="F343" s="19" t="s">
        <v>327</v>
      </c>
      <c r="G343" s="19" t="s">
        <v>327</v>
      </c>
      <c r="H343" s="20">
        <v>42217</v>
      </c>
      <c r="I343" s="20">
        <v>42217</v>
      </c>
      <c r="J343" s="34">
        <v>0</v>
      </c>
      <c r="K343" s="37">
        <v>6</v>
      </c>
      <c r="L343" s="37">
        <v>6</v>
      </c>
      <c r="M343" s="19" t="s">
        <v>328</v>
      </c>
      <c r="N343" s="40">
        <v>20</v>
      </c>
      <c r="O343" s="19" t="s">
        <v>48</v>
      </c>
      <c r="P343" s="19" t="s">
        <v>48</v>
      </c>
      <c r="Q343" s="19" t="s">
        <v>48</v>
      </c>
      <c r="R343" s="19"/>
      <c r="S343" s="19" t="s">
        <v>48</v>
      </c>
      <c r="T343" s="39">
        <v>400</v>
      </c>
      <c r="U343" s="39">
        <v>4800</v>
      </c>
      <c r="V343" s="36">
        <v>200</v>
      </c>
      <c r="W343" s="36">
        <v>0</v>
      </c>
      <c r="X343" s="18">
        <v>0</v>
      </c>
      <c r="Y343" s="18">
        <v>200</v>
      </c>
      <c r="Z343" s="18">
        <v>2400</v>
      </c>
      <c r="AA343" s="18">
        <v>7200</v>
      </c>
      <c r="AB343" s="36">
        <v>0</v>
      </c>
      <c r="AC343" s="36"/>
    </row>
    <row r="344" s="3" customFormat="1" ht="31.5" customHeight="1" spans="1:29">
      <c r="A344" s="18">
        <v>336</v>
      </c>
      <c r="B344" s="18" t="s">
        <v>412</v>
      </c>
      <c r="C344" s="18" t="s">
        <v>406</v>
      </c>
      <c r="D344" s="18" t="s">
        <v>44</v>
      </c>
      <c r="E344" s="18"/>
      <c r="F344" s="19" t="s">
        <v>327</v>
      </c>
      <c r="G344" s="19" t="s">
        <v>327</v>
      </c>
      <c r="H344" s="20">
        <v>42005</v>
      </c>
      <c r="I344" s="20">
        <v>42005</v>
      </c>
      <c r="J344" s="34">
        <v>0</v>
      </c>
      <c r="K344" s="37">
        <v>7</v>
      </c>
      <c r="L344" s="37">
        <v>7</v>
      </c>
      <c r="M344" s="19" t="s">
        <v>328</v>
      </c>
      <c r="N344" s="40">
        <v>20</v>
      </c>
      <c r="O344" s="19" t="s">
        <v>48</v>
      </c>
      <c r="P344" s="19" t="s">
        <v>48</v>
      </c>
      <c r="Q344" s="19" t="s">
        <v>48</v>
      </c>
      <c r="R344" s="19"/>
      <c r="S344" s="19" t="s">
        <v>48</v>
      </c>
      <c r="T344" s="39">
        <v>400</v>
      </c>
      <c r="U344" s="39">
        <v>4800</v>
      </c>
      <c r="V344" s="36">
        <v>200</v>
      </c>
      <c r="W344" s="36">
        <v>0</v>
      </c>
      <c r="X344" s="18">
        <v>0</v>
      </c>
      <c r="Y344" s="18">
        <v>200</v>
      </c>
      <c r="Z344" s="18">
        <v>2400</v>
      </c>
      <c r="AA344" s="18">
        <v>7200</v>
      </c>
      <c r="AB344" s="36">
        <v>0</v>
      </c>
      <c r="AC344" s="36"/>
    </row>
    <row r="345" s="3" customFormat="1" ht="31.5" customHeight="1" spans="1:29">
      <c r="A345" s="18">
        <v>337</v>
      </c>
      <c r="B345" s="18" t="s">
        <v>413</v>
      </c>
      <c r="C345" s="18" t="s">
        <v>406</v>
      </c>
      <c r="D345" s="18" t="s">
        <v>44</v>
      </c>
      <c r="E345" s="18"/>
      <c r="F345" s="19" t="s">
        <v>327</v>
      </c>
      <c r="G345" s="19" t="s">
        <v>327</v>
      </c>
      <c r="H345" s="20">
        <v>41365</v>
      </c>
      <c r="I345" s="20">
        <v>41365</v>
      </c>
      <c r="J345" s="34">
        <v>0</v>
      </c>
      <c r="K345" s="37">
        <v>9</v>
      </c>
      <c r="L345" s="37">
        <v>9</v>
      </c>
      <c r="M345" s="19" t="s">
        <v>328</v>
      </c>
      <c r="N345" s="40">
        <v>20</v>
      </c>
      <c r="O345" s="19" t="s">
        <v>48</v>
      </c>
      <c r="P345" s="19" t="s">
        <v>48</v>
      </c>
      <c r="Q345" s="19" t="s">
        <v>48</v>
      </c>
      <c r="R345" s="19"/>
      <c r="S345" s="19" t="s">
        <v>48</v>
      </c>
      <c r="T345" s="39">
        <v>500</v>
      </c>
      <c r="U345" s="39">
        <v>6000</v>
      </c>
      <c r="V345" s="36">
        <v>250</v>
      </c>
      <c r="W345" s="36">
        <v>0</v>
      </c>
      <c r="X345" s="18">
        <v>0</v>
      </c>
      <c r="Y345" s="18">
        <v>250</v>
      </c>
      <c r="Z345" s="18">
        <v>3000</v>
      </c>
      <c r="AA345" s="18">
        <v>9000</v>
      </c>
      <c r="AB345" s="36">
        <v>0</v>
      </c>
      <c r="AC345" s="36"/>
    </row>
    <row r="346" s="3" customFormat="1" ht="31.5" customHeight="1" spans="1:29">
      <c r="A346" s="18">
        <v>338</v>
      </c>
      <c r="B346" s="18" t="s">
        <v>414</v>
      </c>
      <c r="C346" s="18" t="s">
        <v>406</v>
      </c>
      <c r="D346" s="18" t="s">
        <v>44</v>
      </c>
      <c r="E346" s="18"/>
      <c r="F346" s="19" t="s">
        <v>327</v>
      </c>
      <c r="G346" s="19" t="s">
        <v>327</v>
      </c>
      <c r="H346" s="20">
        <v>41122</v>
      </c>
      <c r="I346" s="20">
        <v>41122</v>
      </c>
      <c r="J346" s="34">
        <v>0</v>
      </c>
      <c r="K346" s="37">
        <v>9</v>
      </c>
      <c r="L346" s="37">
        <v>9</v>
      </c>
      <c r="M346" s="19" t="s">
        <v>47</v>
      </c>
      <c r="N346" s="40">
        <v>20</v>
      </c>
      <c r="O346" s="19" t="s">
        <v>48</v>
      </c>
      <c r="P346" s="19" t="s">
        <v>48</v>
      </c>
      <c r="Q346" s="19" t="s">
        <v>48</v>
      </c>
      <c r="R346" s="19"/>
      <c r="S346" s="19" t="s">
        <v>48</v>
      </c>
      <c r="T346" s="39">
        <v>500</v>
      </c>
      <c r="U346" s="39">
        <v>6000</v>
      </c>
      <c r="V346" s="36">
        <v>250</v>
      </c>
      <c r="W346" s="36">
        <v>0</v>
      </c>
      <c r="X346" s="18">
        <v>0</v>
      </c>
      <c r="Y346" s="18">
        <v>250</v>
      </c>
      <c r="Z346" s="18">
        <v>3000</v>
      </c>
      <c r="AA346" s="18">
        <v>9000</v>
      </c>
      <c r="AB346" s="36">
        <v>0</v>
      </c>
      <c r="AC346" s="36"/>
    </row>
    <row r="347" s="3" customFormat="1" ht="31.5" customHeight="1" spans="1:29">
      <c r="A347" s="18">
        <v>339</v>
      </c>
      <c r="B347" s="18" t="s">
        <v>415</v>
      </c>
      <c r="C347" s="18" t="s">
        <v>416</v>
      </c>
      <c r="D347" s="18" t="s">
        <v>44</v>
      </c>
      <c r="E347" s="18" t="s">
        <v>368</v>
      </c>
      <c r="F347" s="19" t="s">
        <v>327</v>
      </c>
      <c r="G347" s="19" t="s">
        <v>327</v>
      </c>
      <c r="H347" s="20">
        <v>42644</v>
      </c>
      <c r="I347" s="20">
        <v>42644</v>
      </c>
      <c r="J347" s="34">
        <v>5</v>
      </c>
      <c r="K347" s="37">
        <f>IF(I347="",0,IF(I347&gt;=H347,INT(YEARFRAC(DATE(2021,7,11),I347,1)),INT(YEARFRAC(DATE(2021,7,11),H347,1))))-IF(AB347="",0,AB347)</f>
        <v>4</v>
      </c>
      <c r="L347" s="37">
        <f t="shared" ref="L347:L360" si="35">J347+K347</f>
        <v>9</v>
      </c>
      <c r="M347" s="19" t="s">
        <v>47</v>
      </c>
      <c r="N347" s="40">
        <v>5</v>
      </c>
      <c r="O347" s="19" t="s">
        <v>48</v>
      </c>
      <c r="P347" s="19" t="s">
        <v>48</v>
      </c>
      <c r="Q347" s="19" t="s">
        <v>48</v>
      </c>
      <c r="R347" s="19"/>
      <c r="S347" s="19" t="s">
        <v>48</v>
      </c>
      <c r="T347" s="39">
        <f t="shared" ref="T347:T360" si="36">IF(L347&gt;=8,500,IF(L347&gt;=5,400,IF(L347&gt;=3,200,IF(L347&gt;=1,100,0))))</f>
        <v>500</v>
      </c>
      <c r="U347" s="39">
        <f t="shared" ref="U347:U360" si="37">T347*12</f>
        <v>6000</v>
      </c>
      <c r="V347" s="36">
        <v>250</v>
      </c>
      <c r="W347" s="36">
        <v>0</v>
      </c>
      <c r="X347" s="18">
        <v>0</v>
      </c>
      <c r="Y347" s="18">
        <v>250</v>
      </c>
      <c r="Z347" s="18">
        <v>3000</v>
      </c>
      <c r="AA347" s="18">
        <v>9000</v>
      </c>
      <c r="AB347" s="36"/>
      <c r="AC347" s="36"/>
    </row>
    <row r="348" s="3" customFormat="1" ht="31.5" customHeight="1" spans="1:29">
      <c r="A348" s="18">
        <v>340</v>
      </c>
      <c r="B348" s="18" t="s">
        <v>417</v>
      </c>
      <c r="C348" s="18" t="s">
        <v>416</v>
      </c>
      <c r="D348" s="18" t="s">
        <v>44</v>
      </c>
      <c r="E348" s="18"/>
      <c r="F348" s="19" t="s">
        <v>327</v>
      </c>
      <c r="G348" s="19" t="s">
        <v>327</v>
      </c>
      <c r="H348" s="20">
        <v>43374</v>
      </c>
      <c r="I348" s="20">
        <v>43374</v>
      </c>
      <c r="J348" s="34">
        <v>0</v>
      </c>
      <c r="K348" s="37">
        <f>IF(I348="",0,IF(I348&gt;=H348,INT(YEARFRAC(DATE(2021,7,11),I348,1)),INT(YEARFRAC(DATE(2021,7,11),H348,1))))-IF(AB348="",0,AB348)</f>
        <v>2</v>
      </c>
      <c r="L348" s="37">
        <f t="shared" si="35"/>
        <v>2</v>
      </c>
      <c r="M348" s="19" t="s">
        <v>328</v>
      </c>
      <c r="N348" s="40">
        <v>18</v>
      </c>
      <c r="O348" s="19" t="s">
        <v>48</v>
      </c>
      <c r="P348" s="19" t="s">
        <v>48</v>
      </c>
      <c r="Q348" s="19" t="s">
        <v>48</v>
      </c>
      <c r="R348" s="19"/>
      <c r="S348" s="19" t="s">
        <v>48</v>
      </c>
      <c r="T348" s="39">
        <f t="shared" si="36"/>
        <v>100</v>
      </c>
      <c r="U348" s="39">
        <f t="shared" si="37"/>
        <v>1200</v>
      </c>
      <c r="V348" s="36">
        <v>50</v>
      </c>
      <c r="W348" s="36">
        <v>0</v>
      </c>
      <c r="X348" s="18">
        <v>0</v>
      </c>
      <c r="Y348" s="18">
        <v>50</v>
      </c>
      <c r="Z348" s="18">
        <v>600</v>
      </c>
      <c r="AA348" s="18">
        <v>1800</v>
      </c>
      <c r="AB348" s="36"/>
      <c r="AC348" s="36"/>
    </row>
    <row r="349" s="3" customFormat="1" ht="31.5" customHeight="1" spans="1:29">
      <c r="A349" s="18">
        <v>341</v>
      </c>
      <c r="B349" s="18" t="s">
        <v>418</v>
      </c>
      <c r="C349" s="18" t="s">
        <v>419</v>
      </c>
      <c r="D349" s="18" t="s">
        <v>44</v>
      </c>
      <c r="E349" s="18"/>
      <c r="F349" s="19" t="s">
        <v>327</v>
      </c>
      <c r="G349" s="19" t="s">
        <v>327</v>
      </c>
      <c r="H349" s="20">
        <v>41030</v>
      </c>
      <c r="I349" s="20">
        <v>41030</v>
      </c>
      <c r="J349" s="34">
        <v>4</v>
      </c>
      <c r="K349" s="37">
        <f t="shared" ref="K349:K360" si="38">IF(I349="",0,IF(I349&gt;=H349,INT(YEARFRAC(DATE(2022,7,11),I349,1)),INT(YEARFRAC(DATE(2022,7,11),H349,1))))-IF(AB349="",0,AB349)</f>
        <v>10</v>
      </c>
      <c r="L349" s="37">
        <f t="shared" si="35"/>
        <v>14</v>
      </c>
      <c r="M349" s="19" t="s">
        <v>47</v>
      </c>
      <c r="N349" s="42">
        <v>20</v>
      </c>
      <c r="O349" s="19" t="s">
        <v>48</v>
      </c>
      <c r="P349" s="19" t="s">
        <v>48</v>
      </c>
      <c r="Q349" s="19" t="s">
        <v>48</v>
      </c>
      <c r="R349" s="19"/>
      <c r="S349" s="19" t="s">
        <v>49</v>
      </c>
      <c r="T349" s="39">
        <f t="shared" si="36"/>
        <v>500</v>
      </c>
      <c r="U349" s="39">
        <f t="shared" si="37"/>
        <v>6000</v>
      </c>
      <c r="V349" s="36">
        <v>0</v>
      </c>
      <c r="W349" s="36">
        <v>0</v>
      </c>
      <c r="X349" s="18">
        <v>0</v>
      </c>
      <c r="Y349" s="18">
        <v>0</v>
      </c>
      <c r="Z349" s="18">
        <v>0</v>
      </c>
      <c r="AA349" s="18">
        <v>6000</v>
      </c>
      <c r="AB349" s="36"/>
      <c r="AC349" s="36"/>
    </row>
    <row r="350" s="3" customFormat="1" ht="31.5" customHeight="1" spans="1:29">
      <c r="A350" s="18">
        <v>342</v>
      </c>
      <c r="B350" s="18" t="s">
        <v>420</v>
      </c>
      <c r="C350" s="18" t="s">
        <v>419</v>
      </c>
      <c r="D350" s="18" t="s">
        <v>44</v>
      </c>
      <c r="E350" s="18"/>
      <c r="F350" s="19" t="s">
        <v>327</v>
      </c>
      <c r="G350" s="19" t="s">
        <v>327</v>
      </c>
      <c r="H350" s="20">
        <v>41000</v>
      </c>
      <c r="I350" s="20">
        <v>41000</v>
      </c>
      <c r="J350" s="34">
        <v>3</v>
      </c>
      <c r="K350" s="37">
        <f t="shared" si="38"/>
        <v>10</v>
      </c>
      <c r="L350" s="37">
        <f t="shared" si="35"/>
        <v>13</v>
      </c>
      <c r="M350" s="19" t="s">
        <v>328</v>
      </c>
      <c r="N350" s="42">
        <v>20</v>
      </c>
      <c r="O350" s="19" t="s">
        <v>48</v>
      </c>
      <c r="P350" s="19" t="s">
        <v>48</v>
      </c>
      <c r="Q350" s="19" t="s">
        <v>48</v>
      </c>
      <c r="R350" s="19"/>
      <c r="S350" s="19" t="s">
        <v>49</v>
      </c>
      <c r="T350" s="39">
        <f t="shared" si="36"/>
        <v>500</v>
      </c>
      <c r="U350" s="39">
        <f t="shared" si="37"/>
        <v>6000</v>
      </c>
      <c r="V350" s="36">
        <v>0</v>
      </c>
      <c r="W350" s="36">
        <v>0</v>
      </c>
      <c r="X350" s="18">
        <v>0</v>
      </c>
      <c r="Y350" s="18">
        <v>0</v>
      </c>
      <c r="Z350" s="18">
        <v>0</v>
      </c>
      <c r="AA350" s="18">
        <v>6000</v>
      </c>
      <c r="AB350" s="36"/>
      <c r="AC350" s="36"/>
    </row>
    <row r="351" s="3" customFormat="1" ht="31.5" customHeight="1" spans="1:29">
      <c r="A351" s="18">
        <v>343</v>
      </c>
      <c r="B351" s="18" t="s">
        <v>421</v>
      </c>
      <c r="C351" s="18" t="s">
        <v>419</v>
      </c>
      <c r="D351" s="18" t="s">
        <v>44</v>
      </c>
      <c r="E351" s="18"/>
      <c r="F351" s="19" t="s">
        <v>327</v>
      </c>
      <c r="G351" s="19" t="s">
        <v>327</v>
      </c>
      <c r="H351" s="20">
        <v>40878</v>
      </c>
      <c r="I351" s="20">
        <v>40879</v>
      </c>
      <c r="J351" s="34"/>
      <c r="K351" s="37">
        <f t="shared" si="38"/>
        <v>10</v>
      </c>
      <c r="L351" s="37">
        <f t="shared" si="35"/>
        <v>10</v>
      </c>
      <c r="M351" s="19" t="s">
        <v>328</v>
      </c>
      <c r="N351" s="42">
        <v>20</v>
      </c>
      <c r="O351" s="19" t="s">
        <v>48</v>
      </c>
      <c r="P351" s="19" t="s">
        <v>48</v>
      </c>
      <c r="Q351" s="19" t="s">
        <v>48</v>
      </c>
      <c r="R351" s="19"/>
      <c r="S351" s="19" t="s">
        <v>49</v>
      </c>
      <c r="T351" s="39">
        <f t="shared" si="36"/>
        <v>500</v>
      </c>
      <c r="U351" s="39">
        <f t="shared" si="37"/>
        <v>6000</v>
      </c>
      <c r="V351" s="36">
        <v>0</v>
      </c>
      <c r="W351" s="36">
        <v>0</v>
      </c>
      <c r="X351" s="18">
        <v>0</v>
      </c>
      <c r="Y351" s="18">
        <v>0</v>
      </c>
      <c r="Z351" s="18">
        <v>0</v>
      </c>
      <c r="AA351" s="18">
        <v>6000</v>
      </c>
      <c r="AB351" s="36"/>
      <c r="AC351" s="36"/>
    </row>
    <row r="352" s="3" customFormat="1" ht="31.5" customHeight="1" spans="1:29">
      <c r="A352" s="18">
        <v>344</v>
      </c>
      <c r="B352" s="18" t="s">
        <v>422</v>
      </c>
      <c r="C352" s="18" t="s">
        <v>419</v>
      </c>
      <c r="D352" s="18" t="s">
        <v>44</v>
      </c>
      <c r="E352" s="18"/>
      <c r="F352" s="19" t="s">
        <v>327</v>
      </c>
      <c r="G352" s="19" t="s">
        <v>327</v>
      </c>
      <c r="H352" s="20">
        <v>40817</v>
      </c>
      <c r="I352" s="20">
        <v>40818</v>
      </c>
      <c r="J352" s="34"/>
      <c r="K352" s="37">
        <f t="shared" si="38"/>
        <v>10</v>
      </c>
      <c r="L352" s="37">
        <f t="shared" si="35"/>
        <v>10</v>
      </c>
      <c r="M352" s="19" t="s">
        <v>328</v>
      </c>
      <c r="N352" s="42">
        <v>20</v>
      </c>
      <c r="O352" s="19" t="s">
        <v>48</v>
      </c>
      <c r="P352" s="19" t="s">
        <v>48</v>
      </c>
      <c r="Q352" s="19" t="s">
        <v>48</v>
      </c>
      <c r="R352" s="19"/>
      <c r="S352" s="19" t="s">
        <v>49</v>
      </c>
      <c r="T352" s="39">
        <f t="shared" si="36"/>
        <v>500</v>
      </c>
      <c r="U352" s="39">
        <f t="shared" si="37"/>
        <v>6000</v>
      </c>
      <c r="V352" s="36">
        <v>0</v>
      </c>
      <c r="W352" s="36">
        <v>0</v>
      </c>
      <c r="X352" s="18">
        <v>0</v>
      </c>
      <c r="Y352" s="18">
        <v>0</v>
      </c>
      <c r="Z352" s="18">
        <v>0</v>
      </c>
      <c r="AA352" s="18">
        <v>6000</v>
      </c>
      <c r="AB352" s="36"/>
      <c r="AC352" s="36"/>
    </row>
    <row r="353" s="3" customFormat="1" ht="31.5" customHeight="1" spans="1:29">
      <c r="A353" s="18">
        <v>345</v>
      </c>
      <c r="B353" s="18" t="s">
        <v>423</v>
      </c>
      <c r="C353" s="18" t="s">
        <v>424</v>
      </c>
      <c r="D353" s="18" t="s">
        <v>44</v>
      </c>
      <c r="E353" s="18"/>
      <c r="F353" s="19" t="s">
        <v>327</v>
      </c>
      <c r="G353" s="19" t="s">
        <v>327</v>
      </c>
      <c r="H353" s="20">
        <v>43556</v>
      </c>
      <c r="I353" s="20">
        <v>43556</v>
      </c>
      <c r="J353" s="34"/>
      <c r="K353" s="37">
        <f t="shared" si="38"/>
        <v>3</v>
      </c>
      <c r="L353" s="37">
        <f t="shared" si="35"/>
        <v>3</v>
      </c>
      <c r="M353" s="19" t="s">
        <v>328</v>
      </c>
      <c r="N353" s="42">
        <v>20</v>
      </c>
      <c r="O353" s="19" t="s">
        <v>48</v>
      </c>
      <c r="P353" s="19" t="s">
        <v>48</v>
      </c>
      <c r="Q353" s="19" t="s">
        <v>48</v>
      </c>
      <c r="R353" s="19"/>
      <c r="S353" s="19" t="s">
        <v>48</v>
      </c>
      <c r="T353" s="39">
        <f t="shared" si="36"/>
        <v>200</v>
      </c>
      <c r="U353" s="39">
        <f t="shared" si="37"/>
        <v>2400</v>
      </c>
      <c r="V353" s="36">
        <f t="shared" ref="V353:V360" si="39">IF(S353="是",T353/2,0)</f>
        <v>100</v>
      </c>
      <c r="W353" s="36">
        <v>0</v>
      </c>
      <c r="X353" s="18">
        <v>0</v>
      </c>
      <c r="Y353" s="18">
        <f t="shared" ref="Y353:Y360" si="40">SUM(V353:X353)</f>
        <v>100</v>
      </c>
      <c r="Z353" s="18">
        <f t="shared" ref="Z353:Z360" si="41">Y353*12</f>
        <v>1200</v>
      </c>
      <c r="AA353" s="18">
        <f t="shared" ref="AA353:AA360" si="42">U353+Z353</f>
        <v>3600</v>
      </c>
      <c r="AB353" s="36"/>
      <c r="AC353" s="36"/>
    </row>
    <row r="354" s="3" customFormat="1" ht="31.5" customHeight="1" spans="1:29">
      <c r="A354" s="18">
        <v>346</v>
      </c>
      <c r="B354" s="18" t="s">
        <v>425</v>
      </c>
      <c r="C354" s="18" t="s">
        <v>424</v>
      </c>
      <c r="D354" s="18" t="s">
        <v>44</v>
      </c>
      <c r="E354" s="18"/>
      <c r="F354" s="19" t="s">
        <v>327</v>
      </c>
      <c r="G354" s="19" t="s">
        <v>327</v>
      </c>
      <c r="H354" s="20">
        <v>43586</v>
      </c>
      <c r="I354" s="20">
        <v>43586</v>
      </c>
      <c r="J354" s="34">
        <v>6</v>
      </c>
      <c r="K354" s="37">
        <f t="shared" si="38"/>
        <v>3</v>
      </c>
      <c r="L354" s="37">
        <f t="shared" si="35"/>
        <v>9</v>
      </c>
      <c r="M354" s="19" t="s">
        <v>328</v>
      </c>
      <c r="N354" s="42">
        <v>20</v>
      </c>
      <c r="O354" s="19" t="s">
        <v>48</v>
      </c>
      <c r="P354" s="19" t="s">
        <v>48</v>
      </c>
      <c r="Q354" s="19" t="s">
        <v>48</v>
      </c>
      <c r="R354" s="19"/>
      <c r="S354" s="19" t="s">
        <v>48</v>
      </c>
      <c r="T354" s="39">
        <f t="shared" si="36"/>
        <v>500</v>
      </c>
      <c r="U354" s="39">
        <f t="shared" si="37"/>
        <v>6000</v>
      </c>
      <c r="V354" s="36">
        <f t="shared" si="39"/>
        <v>250</v>
      </c>
      <c r="W354" s="36">
        <v>0</v>
      </c>
      <c r="X354" s="18">
        <v>0</v>
      </c>
      <c r="Y354" s="18">
        <f t="shared" si="40"/>
        <v>250</v>
      </c>
      <c r="Z354" s="18">
        <f t="shared" si="41"/>
        <v>3000</v>
      </c>
      <c r="AA354" s="18">
        <f t="shared" si="42"/>
        <v>9000</v>
      </c>
      <c r="AB354" s="36"/>
      <c r="AC354" s="36"/>
    </row>
    <row r="355" s="3" customFormat="1" ht="31.5" customHeight="1" spans="1:29">
      <c r="A355" s="18">
        <v>347</v>
      </c>
      <c r="B355" s="18" t="s">
        <v>426</v>
      </c>
      <c r="C355" s="18" t="s">
        <v>424</v>
      </c>
      <c r="D355" s="18" t="s">
        <v>44</v>
      </c>
      <c r="E355" s="18"/>
      <c r="F355" s="19" t="s">
        <v>327</v>
      </c>
      <c r="G355" s="19" t="s">
        <v>327</v>
      </c>
      <c r="H355" s="20">
        <v>43221</v>
      </c>
      <c r="I355" s="20">
        <v>43221</v>
      </c>
      <c r="J355" s="34"/>
      <c r="K355" s="37">
        <f t="shared" si="38"/>
        <v>4</v>
      </c>
      <c r="L355" s="37">
        <f t="shared" si="35"/>
        <v>4</v>
      </c>
      <c r="M355" s="19" t="s">
        <v>328</v>
      </c>
      <c r="N355" s="42">
        <v>20</v>
      </c>
      <c r="O355" s="19" t="s">
        <v>48</v>
      </c>
      <c r="P355" s="19" t="s">
        <v>48</v>
      </c>
      <c r="Q355" s="19" t="s">
        <v>48</v>
      </c>
      <c r="R355" s="19"/>
      <c r="S355" s="19" t="s">
        <v>48</v>
      </c>
      <c r="T355" s="39">
        <f t="shared" si="36"/>
        <v>200</v>
      </c>
      <c r="U355" s="39">
        <f t="shared" si="37"/>
        <v>2400</v>
      </c>
      <c r="V355" s="36">
        <f t="shared" si="39"/>
        <v>100</v>
      </c>
      <c r="W355" s="36">
        <v>0</v>
      </c>
      <c r="X355" s="18">
        <v>0</v>
      </c>
      <c r="Y355" s="18">
        <f t="shared" si="40"/>
        <v>100</v>
      </c>
      <c r="Z355" s="18">
        <f t="shared" si="41"/>
        <v>1200</v>
      </c>
      <c r="AA355" s="18">
        <f t="shared" si="42"/>
        <v>3600</v>
      </c>
      <c r="AB355" s="36"/>
      <c r="AC355" s="36"/>
    </row>
    <row r="356" s="3" customFormat="1" ht="31.5" customHeight="1" spans="1:29">
      <c r="A356" s="18">
        <v>348</v>
      </c>
      <c r="B356" s="18" t="s">
        <v>427</v>
      </c>
      <c r="C356" s="18" t="s">
        <v>424</v>
      </c>
      <c r="D356" s="18" t="s">
        <v>44</v>
      </c>
      <c r="E356" s="18"/>
      <c r="F356" s="19" t="s">
        <v>327</v>
      </c>
      <c r="G356" s="19" t="s">
        <v>327</v>
      </c>
      <c r="H356" s="20">
        <v>43221</v>
      </c>
      <c r="I356" s="20">
        <v>43221</v>
      </c>
      <c r="J356" s="34"/>
      <c r="K356" s="37">
        <f t="shared" si="38"/>
        <v>4</v>
      </c>
      <c r="L356" s="37">
        <f t="shared" si="35"/>
        <v>4</v>
      </c>
      <c r="M356" s="19" t="s">
        <v>328</v>
      </c>
      <c r="N356" s="42">
        <v>20</v>
      </c>
      <c r="O356" s="19" t="s">
        <v>48</v>
      </c>
      <c r="P356" s="19" t="s">
        <v>48</v>
      </c>
      <c r="Q356" s="19" t="s">
        <v>48</v>
      </c>
      <c r="R356" s="19"/>
      <c r="S356" s="19" t="s">
        <v>48</v>
      </c>
      <c r="T356" s="39">
        <f t="shared" si="36"/>
        <v>200</v>
      </c>
      <c r="U356" s="39">
        <f t="shared" si="37"/>
        <v>2400</v>
      </c>
      <c r="V356" s="36">
        <f t="shared" si="39"/>
        <v>100</v>
      </c>
      <c r="W356" s="36">
        <v>0</v>
      </c>
      <c r="X356" s="18">
        <v>0</v>
      </c>
      <c r="Y356" s="18">
        <f t="shared" si="40"/>
        <v>100</v>
      </c>
      <c r="Z356" s="18">
        <f t="shared" si="41"/>
        <v>1200</v>
      </c>
      <c r="AA356" s="18">
        <f t="shared" si="42"/>
        <v>3600</v>
      </c>
      <c r="AB356" s="36"/>
      <c r="AC356" s="36"/>
    </row>
    <row r="357" s="3" customFormat="1" ht="31.5" customHeight="1" spans="1:29">
      <c r="A357" s="18">
        <v>349</v>
      </c>
      <c r="B357" s="18" t="s">
        <v>428</v>
      </c>
      <c r="C357" s="18" t="s">
        <v>424</v>
      </c>
      <c r="D357" s="18" t="s">
        <v>44</v>
      </c>
      <c r="E357" s="18"/>
      <c r="F357" s="19" t="s">
        <v>327</v>
      </c>
      <c r="G357" s="19" t="s">
        <v>327</v>
      </c>
      <c r="H357" s="20">
        <v>40756</v>
      </c>
      <c r="I357" s="20">
        <v>40756</v>
      </c>
      <c r="J357" s="34"/>
      <c r="K357" s="37">
        <f t="shared" si="38"/>
        <v>10</v>
      </c>
      <c r="L357" s="37">
        <f t="shared" si="35"/>
        <v>10</v>
      </c>
      <c r="M357" s="19" t="s">
        <v>328</v>
      </c>
      <c r="N357" s="42">
        <v>20</v>
      </c>
      <c r="O357" s="19" t="s">
        <v>48</v>
      </c>
      <c r="P357" s="19" t="s">
        <v>48</v>
      </c>
      <c r="Q357" s="19" t="s">
        <v>48</v>
      </c>
      <c r="R357" s="19"/>
      <c r="S357" s="19" t="s">
        <v>48</v>
      </c>
      <c r="T357" s="39">
        <f t="shared" si="36"/>
        <v>500</v>
      </c>
      <c r="U357" s="39">
        <f t="shared" si="37"/>
        <v>6000</v>
      </c>
      <c r="V357" s="36">
        <f t="shared" si="39"/>
        <v>250</v>
      </c>
      <c r="W357" s="36">
        <v>0</v>
      </c>
      <c r="X357" s="18">
        <v>0</v>
      </c>
      <c r="Y357" s="18">
        <f t="shared" si="40"/>
        <v>250</v>
      </c>
      <c r="Z357" s="18">
        <f t="shared" si="41"/>
        <v>3000</v>
      </c>
      <c r="AA357" s="18">
        <f t="shared" si="42"/>
        <v>9000</v>
      </c>
      <c r="AB357" s="36"/>
      <c r="AC357" s="36"/>
    </row>
    <row r="358" s="3" customFormat="1" ht="31.5" customHeight="1" spans="1:29">
      <c r="A358" s="18">
        <v>350</v>
      </c>
      <c r="B358" s="18" t="s">
        <v>429</v>
      </c>
      <c r="C358" s="18" t="s">
        <v>424</v>
      </c>
      <c r="D358" s="18" t="s">
        <v>44</v>
      </c>
      <c r="E358" s="18"/>
      <c r="F358" s="19" t="s">
        <v>327</v>
      </c>
      <c r="G358" s="19" t="s">
        <v>327</v>
      </c>
      <c r="H358" s="20">
        <v>41030</v>
      </c>
      <c r="I358" s="20">
        <v>41030</v>
      </c>
      <c r="J358" s="34"/>
      <c r="K358" s="37">
        <f t="shared" si="38"/>
        <v>10</v>
      </c>
      <c r="L358" s="37">
        <f t="shared" si="35"/>
        <v>10</v>
      </c>
      <c r="M358" s="19" t="s">
        <v>328</v>
      </c>
      <c r="N358" s="42">
        <v>20</v>
      </c>
      <c r="O358" s="19" t="s">
        <v>48</v>
      </c>
      <c r="P358" s="19" t="s">
        <v>48</v>
      </c>
      <c r="Q358" s="19" t="s">
        <v>48</v>
      </c>
      <c r="R358" s="19"/>
      <c r="S358" s="19" t="s">
        <v>48</v>
      </c>
      <c r="T358" s="39">
        <f t="shared" si="36"/>
        <v>500</v>
      </c>
      <c r="U358" s="39">
        <f t="shared" si="37"/>
        <v>6000</v>
      </c>
      <c r="V358" s="36">
        <f t="shared" si="39"/>
        <v>250</v>
      </c>
      <c r="W358" s="36">
        <v>0</v>
      </c>
      <c r="X358" s="18">
        <v>0</v>
      </c>
      <c r="Y358" s="18">
        <f t="shared" si="40"/>
        <v>250</v>
      </c>
      <c r="Z358" s="18">
        <f t="shared" si="41"/>
        <v>3000</v>
      </c>
      <c r="AA358" s="18">
        <f t="shared" si="42"/>
        <v>9000</v>
      </c>
      <c r="AB358" s="36"/>
      <c r="AC358" s="36"/>
    </row>
    <row r="359" s="3" customFormat="1" ht="31.5" customHeight="1" spans="1:29">
      <c r="A359" s="18">
        <v>351</v>
      </c>
      <c r="B359" s="18" t="s">
        <v>430</v>
      </c>
      <c r="C359" s="18" t="s">
        <v>424</v>
      </c>
      <c r="D359" s="18" t="s">
        <v>44</v>
      </c>
      <c r="E359" s="18"/>
      <c r="F359" s="19" t="s">
        <v>327</v>
      </c>
      <c r="G359" s="19" t="s">
        <v>327</v>
      </c>
      <c r="H359" s="20">
        <v>41030</v>
      </c>
      <c r="I359" s="20">
        <v>41030</v>
      </c>
      <c r="J359" s="34"/>
      <c r="K359" s="37">
        <f t="shared" si="38"/>
        <v>10</v>
      </c>
      <c r="L359" s="37">
        <f t="shared" si="35"/>
        <v>10</v>
      </c>
      <c r="M359" s="19" t="s">
        <v>47</v>
      </c>
      <c r="N359" s="42">
        <v>20</v>
      </c>
      <c r="O359" s="19" t="s">
        <v>48</v>
      </c>
      <c r="P359" s="19" t="s">
        <v>48</v>
      </c>
      <c r="Q359" s="19" t="s">
        <v>48</v>
      </c>
      <c r="R359" s="19"/>
      <c r="S359" s="19" t="s">
        <v>48</v>
      </c>
      <c r="T359" s="39">
        <f t="shared" si="36"/>
        <v>500</v>
      </c>
      <c r="U359" s="39">
        <f t="shared" si="37"/>
        <v>6000</v>
      </c>
      <c r="V359" s="36">
        <f t="shared" si="39"/>
        <v>250</v>
      </c>
      <c r="W359" s="36">
        <v>0</v>
      </c>
      <c r="X359" s="18">
        <v>0</v>
      </c>
      <c r="Y359" s="18">
        <f t="shared" si="40"/>
        <v>250</v>
      </c>
      <c r="Z359" s="18">
        <f t="shared" si="41"/>
        <v>3000</v>
      </c>
      <c r="AA359" s="18">
        <f t="shared" si="42"/>
        <v>9000</v>
      </c>
      <c r="AB359" s="36"/>
      <c r="AC359" s="36"/>
    </row>
    <row r="360" s="3" customFormat="1" ht="31.5" customHeight="1" spans="1:29">
      <c r="A360" s="18">
        <v>352</v>
      </c>
      <c r="B360" s="18" t="s">
        <v>431</v>
      </c>
      <c r="C360" s="18" t="s">
        <v>424</v>
      </c>
      <c r="D360" s="18" t="s">
        <v>44</v>
      </c>
      <c r="E360" s="18" t="s">
        <v>368</v>
      </c>
      <c r="F360" s="19" t="s">
        <v>327</v>
      </c>
      <c r="G360" s="19" t="s">
        <v>327</v>
      </c>
      <c r="H360" s="20">
        <v>38322</v>
      </c>
      <c r="I360" s="20">
        <v>38322</v>
      </c>
      <c r="J360" s="34"/>
      <c r="K360" s="37">
        <f t="shared" si="38"/>
        <v>17</v>
      </c>
      <c r="L360" s="37">
        <f t="shared" si="35"/>
        <v>17</v>
      </c>
      <c r="M360" s="19" t="s">
        <v>47</v>
      </c>
      <c r="N360" s="42">
        <v>20</v>
      </c>
      <c r="O360" s="19" t="s">
        <v>48</v>
      </c>
      <c r="P360" s="19" t="s">
        <v>48</v>
      </c>
      <c r="Q360" s="19" t="s">
        <v>48</v>
      </c>
      <c r="R360" s="19"/>
      <c r="S360" s="19" t="s">
        <v>48</v>
      </c>
      <c r="T360" s="39">
        <f t="shared" si="36"/>
        <v>500</v>
      </c>
      <c r="U360" s="39">
        <f t="shared" si="37"/>
        <v>6000</v>
      </c>
      <c r="V360" s="36">
        <f t="shared" si="39"/>
        <v>250</v>
      </c>
      <c r="W360" s="36">
        <v>0</v>
      </c>
      <c r="X360" s="18">
        <v>0</v>
      </c>
      <c r="Y360" s="18">
        <f t="shared" si="40"/>
        <v>250</v>
      </c>
      <c r="Z360" s="18">
        <f t="shared" si="41"/>
        <v>3000</v>
      </c>
      <c r="AA360" s="18">
        <f t="shared" si="42"/>
        <v>9000</v>
      </c>
      <c r="AB360" s="36"/>
      <c r="AC360" s="36"/>
    </row>
    <row r="361" s="3" customFormat="1" ht="31.5" customHeight="1" spans="1:29">
      <c r="A361" s="18">
        <v>353</v>
      </c>
      <c r="B361" s="18" t="s">
        <v>432</v>
      </c>
      <c r="C361" s="18" t="s">
        <v>433</v>
      </c>
      <c r="D361" s="18" t="s">
        <v>44</v>
      </c>
      <c r="E361" s="18"/>
      <c r="F361" s="19" t="s">
        <v>327</v>
      </c>
      <c r="G361" s="19" t="s">
        <v>327</v>
      </c>
      <c r="H361" s="20">
        <v>44075</v>
      </c>
      <c r="I361" s="20">
        <v>44105</v>
      </c>
      <c r="J361" s="34"/>
      <c r="K361" s="37">
        <v>1</v>
      </c>
      <c r="L361" s="37">
        <v>1</v>
      </c>
      <c r="M361" s="19" t="s">
        <v>328</v>
      </c>
      <c r="N361" s="42">
        <v>20</v>
      </c>
      <c r="O361" s="19" t="s">
        <v>48</v>
      </c>
      <c r="P361" s="19" t="s">
        <v>48</v>
      </c>
      <c r="Q361" s="19" t="s">
        <v>48</v>
      </c>
      <c r="R361" s="19"/>
      <c r="S361" s="19" t="s">
        <v>48</v>
      </c>
      <c r="T361" s="39">
        <v>100</v>
      </c>
      <c r="U361" s="39">
        <v>1200</v>
      </c>
      <c r="V361" s="36">
        <v>50</v>
      </c>
      <c r="W361" s="36" t="s">
        <v>109</v>
      </c>
      <c r="X361" s="18">
        <v>0</v>
      </c>
      <c r="Y361" s="18">
        <v>50</v>
      </c>
      <c r="Z361" s="18">
        <v>600</v>
      </c>
      <c r="AA361" s="18">
        <v>1800</v>
      </c>
      <c r="AB361" s="36"/>
      <c r="AC361" s="36" t="s">
        <v>50</v>
      </c>
    </row>
    <row r="362" s="3" customFormat="1" ht="31.5" customHeight="1" spans="1:29">
      <c r="A362" s="18">
        <v>354</v>
      </c>
      <c r="B362" s="18" t="s">
        <v>434</v>
      </c>
      <c r="C362" s="18" t="s">
        <v>433</v>
      </c>
      <c r="D362" s="18" t="s">
        <v>44</v>
      </c>
      <c r="E362" s="18"/>
      <c r="F362" s="19" t="s">
        <v>327</v>
      </c>
      <c r="G362" s="19" t="s">
        <v>327</v>
      </c>
      <c r="H362" s="20">
        <v>43132</v>
      </c>
      <c r="I362" s="20">
        <v>43160</v>
      </c>
      <c r="J362" s="34"/>
      <c r="K362" s="37">
        <v>4</v>
      </c>
      <c r="L362" s="37">
        <v>4</v>
      </c>
      <c r="M362" s="19" t="s">
        <v>328</v>
      </c>
      <c r="N362" s="42">
        <v>20</v>
      </c>
      <c r="O362" s="19" t="s">
        <v>48</v>
      </c>
      <c r="P362" s="19" t="s">
        <v>48</v>
      </c>
      <c r="Q362" s="19" t="s">
        <v>48</v>
      </c>
      <c r="R362" s="19"/>
      <c r="S362" s="19" t="s">
        <v>48</v>
      </c>
      <c r="T362" s="39">
        <v>200</v>
      </c>
      <c r="U362" s="39">
        <v>2400</v>
      </c>
      <c r="V362" s="36">
        <v>100</v>
      </c>
      <c r="W362" s="36" t="s">
        <v>109</v>
      </c>
      <c r="X362" s="18">
        <v>0</v>
      </c>
      <c r="Y362" s="18">
        <v>100</v>
      </c>
      <c r="Z362" s="18">
        <v>1200</v>
      </c>
      <c r="AA362" s="18">
        <v>3600</v>
      </c>
      <c r="AB362" s="36"/>
      <c r="AC362" s="36" t="s">
        <v>50</v>
      </c>
    </row>
    <row r="363" s="3" customFormat="1" ht="31.5" customHeight="1" spans="1:29">
      <c r="A363" s="18">
        <v>355</v>
      </c>
      <c r="B363" s="18" t="s">
        <v>435</v>
      </c>
      <c r="C363" s="18" t="s">
        <v>433</v>
      </c>
      <c r="D363" s="18" t="s">
        <v>44</v>
      </c>
      <c r="E363" s="18" t="s">
        <v>368</v>
      </c>
      <c r="F363" s="19" t="s">
        <v>327</v>
      </c>
      <c r="G363" s="19" t="s">
        <v>45</v>
      </c>
      <c r="H363" s="20">
        <v>43040</v>
      </c>
      <c r="I363" s="20">
        <v>43040</v>
      </c>
      <c r="J363" s="34">
        <v>2</v>
      </c>
      <c r="K363" s="37">
        <v>4</v>
      </c>
      <c r="L363" s="37">
        <v>6</v>
      </c>
      <c r="M363" s="19" t="s">
        <v>47</v>
      </c>
      <c r="N363" s="42">
        <v>4</v>
      </c>
      <c r="O363" s="19" t="s">
        <v>48</v>
      </c>
      <c r="P363" s="19" t="s">
        <v>48</v>
      </c>
      <c r="Q363" s="19" t="s">
        <v>48</v>
      </c>
      <c r="R363" s="19" t="s">
        <v>373</v>
      </c>
      <c r="S363" s="19" t="s">
        <v>48</v>
      </c>
      <c r="T363" s="39">
        <v>400</v>
      </c>
      <c r="U363" s="39">
        <v>4800</v>
      </c>
      <c r="V363" s="36">
        <v>200</v>
      </c>
      <c r="W363" s="36" t="s">
        <v>436</v>
      </c>
      <c r="X363" s="18">
        <v>0</v>
      </c>
      <c r="Y363" s="18">
        <v>200</v>
      </c>
      <c r="Z363" s="18">
        <v>2400</v>
      </c>
      <c r="AA363" s="18" t="s">
        <v>437</v>
      </c>
      <c r="AB363" s="36"/>
      <c r="AC363" s="36"/>
    </row>
    <row r="364" s="3" customFormat="1" ht="31.5" customHeight="1" spans="1:29">
      <c r="A364" s="18">
        <v>356</v>
      </c>
      <c r="B364" s="18" t="s">
        <v>438</v>
      </c>
      <c r="C364" s="18" t="s">
        <v>433</v>
      </c>
      <c r="D364" s="18" t="s">
        <v>44</v>
      </c>
      <c r="E364" s="18"/>
      <c r="F364" s="19" t="s">
        <v>327</v>
      </c>
      <c r="G364" s="19" t="s">
        <v>327</v>
      </c>
      <c r="H364" s="20" t="s">
        <v>439</v>
      </c>
      <c r="I364" s="20" t="s">
        <v>439</v>
      </c>
      <c r="J364" s="34"/>
      <c r="K364" s="37">
        <v>8</v>
      </c>
      <c r="L364" s="37">
        <v>8</v>
      </c>
      <c r="M364" s="19" t="s">
        <v>47</v>
      </c>
      <c r="N364" s="42">
        <v>20</v>
      </c>
      <c r="O364" s="19" t="s">
        <v>48</v>
      </c>
      <c r="P364" s="19" t="s">
        <v>48</v>
      </c>
      <c r="Q364" s="19" t="s">
        <v>48</v>
      </c>
      <c r="R364" s="19" t="s">
        <v>373</v>
      </c>
      <c r="S364" s="19" t="s">
        <v>48</v>
      </c>
      <c r="T364" s="39">
        <v>500</v>
      </c>
      <c r="U364" s="39">
        <v>6000</v>
      </c>
      <c r="V364" s="36">
        <v>250</v>
      </c>
      <c r="W364" s="36" t="s">
        <v>436</v>
      </c>
      <c r="X364" s="18">
        <v>0</v>
      </c>
      <c r="Y364" s="18">
        <v>250</v>
      </c>
      <c r="Z364" s="18">
        <v>3000</v>
      </c>
      <c r="AA364" s="18">
        <v>10200</v>
      </c>
      <c r="AB364" s="36"/>
      <c r="AC364" s="36"/>
    </row>
    <row r="365" s="3" customFormat="1" ht="31.5" customHeight="1" spans="1:29">
      <c r="A365" s="18">
        <v>357</v>
      </c>
      <c r="B365" s="18" t="s">
        <v>440</v>
      </c>
      <c r="C365" s="18" t="s">
        <v>433</v>
      </c>
      <c r="D365" s="18" t="s">
        <v>44</v>
      </c>
      <c r="E365" s="18"/>
      <c r="F365" s="19" t="s">
        <v>327</v>
      </c>
      <c r="G365" s="19" t="s">
        <v>327</v>
      </c>
      <c r="H365" s="20">
        <v>43739</v>
      </c>
      <c r="I365" s="20">
        <v>43739</v>
      </c>
      <c r="J365" s="34"/>
      <c r="K365" s="37">
        <v>2</v>
      </c>
      <c r="L365" s="37">
        <v>2</v>
      </c>
      <c r="M365" s="19" t="s">
        <v>328</v>
      </c>
      <c r="N365" s="42">
        <v>20</v>
      </c>
      <c r="O365" s="19" t="s">
        <v>48</v>
      </c>
      <c r="P365" s="19" t="s">
        <v>48</v>
      </c>
      <c r="Q365" s="19" t="s">
        <v>48</v>
      </c>
      <c r="R365" s="19"/>
      <c r="S365" s="19" t="s">
        <v>48</v>
      </c>
      <c r="T365" s="39">
        <v>100</v>
      </c>
      <c r="U365" s="39">
        <v>1200</v>
      </c>
      <c r="V365" s="36">
        <v>50</v>
      </c>
      <c r="W365" s="36" t="s">
        <v>109</v>
      </c>
      <c r="X365" s="18">
        <v>0</v>
      </c>
      <c r="Y365" s="18">
        <v>50</v>
      </c>
      <c r="Z365" s="18">
        <v>600</v>
      </c>
      <c r="AA365" s="18">
        <v>1800</v>
      </c>
      <c r="AB365" s="36"/>
      <c r="AC365" s="36"/>
    </row>
    <row r="366" s="3" customFormat="1" ht="31.5" customHeight="1" spans="1:29">
      <c r="A366" s="18">
        <v>358</v>
      </c>
      <c r="B366" s="18" t="s">
        <v>441</v>
      </c>
      <c r="C366" s="18" t="s">
        <v>433</v>
      </c>
      <c r="D366" s="18" t="s">
        <v>44</v>
      </c>
      <c r="E366" s="18"/>
      <c r="F366" s="19" t="s">
        <v>327</v>
      </c>
      <c r="G366" s="19" t="s">
        <v>327</v>
      </c>
      <c r="H366" s="20">
        <v>43556</v>
      </c>
      <c r="I366" s="20">
        <v>43556</v>
      </c>
      <c r="J366" s="34"/>
      <c r="K366" s="37">
        <v>3</v>
      </c>
      <c r="L366" s="37">
        <v>3</v>
      </c>
      <c r="M366" s="19" t="s">
        <v>328</v>
      </c>
      <c r="N366" s="42">
        <v>20</v>
      </c>
      <c r="O366" s="19" t="s">
        <v>48</v>
      </c>
      <c r="P366" s="19" t="s">
        <v>48</v>
      </c>
      <c r="Q366" s="19" t="s">
        <v>48</v>
      </c>
      <c r="R366" s="19"/>
      <c r="S366" s="19" t="s">
        <v>48</v>
      </c>
      <c r="T366" s="39">
        <v>200</v>
      </c>
      <c r="U366" s="39">
        <v>2400</v>
      </c>
      <c r="V366" s="36">
        <v>100</v>
      </c>
      <c r="W366" s="36" t="s">
        <v>109</v>
      </c>
      <c r="X366" s="18">
        <v>0</v>
      </c>
      <c r="Y366" s="18">
        <v>100</v>
      </c>
      <c r="Z366" s="18">
        <v>1200</v>
      </c>
      <c r="AA366" s="18">
        <v>3600</v>
      </c>
      <c r="AB366" s="36"/>
      <c r="AC366" s="36"/>
    </row>
    <row r="367" s="3" customFormat="1" ht="31.5" customHeight="1" spans="1:29">
      <c r="A367" s="18">
        <v>359</v>
      </c>
      <c r="B367" s="18" t="s">
        <v>442</v>
      </c>
      <c r="C367" s="18" t="s">
        <v>433</v>
      </c>
      <c r="D367" s="18" t="s">
        <v>44</v>
      </c>
      <c r="E367" s="18"/>
      <c r="F367" s="19" t="s">
        <v>327</v>
      </c>
      <c r="G367" s="19" t="s">
        <v>327</v>
      </c>
      <c r="H367" s="20">
        <v>42248</v>
      </c>
      <c r="I367" s="20">
        <v>42248</v>
      </c>
      <c r="J367" s="34"/>
      <c r="K367" s="37">
        <v>6</v>
      </c>
      <c r="L367" s="37">
        <v>6</v>
      </c>
      <c r="M367" s="19" t="s">
        <v>47</v>
      </c>
      <c r="N367" s="42">
        <v>20</v>
      </c>
      <c r="O367" s="19" t="s">
        <v>48</v>
      </c>
      <c r="P367" s="19" t="s">
        <v>48</v>
      </c>
      <c r="Q367" s="19" t="s">
        <v>48</v>
      </c>
      <c r="R367" s="19"/>
      <c r="S367" s="19" t="s">
        <v>48</v>
      </c>
      <c r="T367" s="39">
        <v>400</v>
      </c>
      <c r="U367" s="39">
        <v>4800</v>
      </c>
      <c r="V367" s="36">
        <v>200</v>
      </c>
      <c r="W367" s="36" t="s">
        <v>109</v>
      </c>
      <c r="X367" s="18">
        <v>0</v>
      </c>
      <c r="Y367" s="18">
        <v>200</v>
      </c>
      <c r="Z367" s="18">
        <v>2400</v>
      </c>
      <c r="AA367" s="18">
        <v>7200</v>
      </c>
      <c r="AB367" s="36"/>
      <c r="AC367" s="36"/>
    </row>
    <row r="368" s="3" customFormat="1" ht="31.5" customHeight="1" spans="1:29">
      <c r="A368" s="18">
        <v>360</v>
      </c>
      <c r="B368" s="18" t="s">
        <v>443</v>
      </c>
      <c r="C368" s="18" t="s">
        <v>433</v>
      </c>
      <c r="D368" s="18" t="s">
        <v>44</v>
      </c>
      <c r="E368" s="18"/>
      <c r="F368" s="19" t="s">
        <v>327</v>
      </c>
      <c r="G368" s="19" t="s">
        <v>327</v>
      </c>
      <c r="H368" s="20">
        <v>43160</v>
      </c>
      <c r="I368" s="20">
        <v>43160</v>
      </c>
      <c r="J368" s="34">
        <v>5</v>
      </c>
      <c r="K368" s="37">
        <v>4</v>
      </c>
      <c r="L368" s="37">
        <v>9</v>
      </c>
      <c r="M368" s="19" t="s">
        <v>328</v>
      </c>
      <c r="N368" s="42">
        <v>20</v>
      </c>
      <c r="O368" s="19" t="s">
        <v>48</v>
      </c>
      <c r="P368" s="19" t="s">
        <v>48</v>
      </c>
      <c r="Q368" s="19" t="s">
        <v>48</v>
      </c>
      <c r="R368" s="19"/>
      <c r="S368" s="19" t="s">
        <v>48</v>
      </c>
      <c r="T368" s="39">
        <v>500</v>
      </c>
      <c r="U368" s="39">
        <v>6000</v>
      </c>
      <c r="V368" s="36">
        <v>250</v>
      </c>
      <c r="W368" s="36" t="s">
        <v>109</v>
      </c>
      <c r="X368" s="18">
        <v>0</v>
      </c>
      <c r="Y368" s="18">
        <v>250</v>
      </c>
      <c r="Z368" s="18">
        <v>3000</v>
      </c>
      <c r="AA368" s="18">
        <v>9000</v>
      </c>
      <c r="AB368" s="36"/>
      <c r="AC368" s="36"/>
    </row>
    <row r="369" s="3" customFormat="1" ht="31.5" customHeight="1" spans="1:29">
      <c r="A369" s="18">
        <v>361</v>
      </c>
      <c r="B369" s="18" t="s">
        <v>444</v>
      </c>
      <c r="C369" s="18" t="s">
        <v>433</v>
      </c>
      <c r="D369" s="18" t="s">
        <v>44</v>
      </c>
      <c r="E369" s="18"/>
      <c r="F369" s="19" t="s">
        <v>327</v>
      </c>
      <c r="G369" s="19" t="s">
        <v>327</v>
      </c>
      <c r="H369" s="20">
        <v>41579</v>
      </c>
      <c r="I369" s="20">
        <v>41579</v>
      </c>
      <c r="J369" s="34"/>
      <c r="K369" s="37">
        <v>8</v>
      </c>
      <c r="L369" s="37">
        <v>8</v>
      </c>
      <c r="M369" s="19" t="s">
        <v>328</v>
      </c>
      <c r="N369" s="42">
        <v>20</v>
      </c>
      <c r="O369" s="19" t="s">
        <v>48</v>
      </c>
      <c r="P369" s="19" t="s">
        <v>48</v>
      </c>
      <c r="Q369" s="19" t="s">
        <v>48</v>
      </c>
      <c r="R369" s="19"/>
      <c r="S369" s="19" t="s">
        <v>48</v>
      </c>
      <c r="T369" s="39">
        <v>500</v>
      </c>
      <c r="U369" s="39">
        <v>6000</v>
      </c>
      <c r="V369" s="36">
        <v>250</v>
      </c>
      <c r="W369" s="36" t="s">
        <v>109</v>
      </c>
      <c r="X369" s="18">
        <v>0</v>
      </c>
      <c r="Y369" s="18">
        <v>250</v>
      </c>
      <c r="Z369" s="18">
        <v>3000</v>
      </c>
      <c r="AA369" s="18">
        <v>9000</v>
      </c>
      <c r="AB369" s="36"/>
      <c r="AC369" s="36"/>
    </row>
    <row r="370" s="3" customFormat="1" ht="31.5" customHeight="1" spans="1:29">
      <c r="A370" s="18">
        <v>362</v>
      </c>
      <c r="B370" s="18" t="s">
        <v>445</v>
      </c>
      <c r="C370" s="18" t="s">
        <v>433</v>
      </c>
      <c r="D370" s="18" t="s">
        <v>44</v>
      </c>
      <c r="E370" s="18"/>
      <c r="F370" s="19" t="s">
        <v>327</v>
      </c>
      <c r="G370" s="19" t="s">
        <v>327</v>
      </c>
      <c r="H370" s="20">
        <v>40269</v>
      </c>
      <c r="I370" s="20">
        <v>40269</v>
      </c>
      <c r="J370" s="34"/>
      <c r="K370" s="37">
        <v>12</v>
      </c>
      <c r="L370" s="37">
        <v>12</v>
      </c>
      <c r="M370" s="19" t="s">
        <v>328</v>
      </c>
      <c r="N370" s="42">
        <v>20</v>
      </c>
      <c r="O370" s="19" t="s">
        <v>48</v>
      </c>
      <c r="P370" s="19" t="s">
        <v>48</v>
      </c>
      <c r="Q370" s="19" t="s">
        <v>48</v>
      </c>
      <c r="R370" s="19"/>
      <c r="S370" s="19" t="s">
        <v>48</v>
      </c>
      <c r="T370" s="39">
        <v>500</v>
      </c>
      <c r="U370" s="39">
        <v>6000</v>
      </c>
      <c r="V370" s="36">
        <v>250</v>
      </c>
      <c r="W370" s="36" t="s">
        <v>109</v>
      </c>
      <c r="X370" s="18">
        <v>0</v>
      </c>
      <c r="Y370" s="18">
        <v>250</v>
      </c>
      <c r="Z370" s="18">
        <v>3000</v>
      </c>
      <c r="AA370" s="18">
        <v>9000</v>
      </c>
      <c r="AB370" s="36"/>
      <c r="AC370" s="36"/>
    </row>
    <row r="371" s="3" customFormat="1" ht="31.5" customHeight="1" spans="1:29">
      <c r="A371" s="18">
        <v>363</v>
      </c>
      <c r="B371" s="18" t="s">
        <v>446</v>
      </c>
      <c r="C371" s="18" t="s">
        <v>433</v>
      </c>
      <c r="D371" s="18" t="s">
        <v>44</v>
      </c>
      <c r="E371" s="18"/>
      <c r="F371" s="19" t="s">
        <v>327</v>
      </c>
      <c r="G371" s="19" t="s">
        <v>327</v>
      </c>
      <c r="H371" s="20">
        <v>43344</v>
      </c>
      <c r="I371" s="20">
        <v>43344</v>
      </c>
      <c r="J371" s="34">
        <v>1</v>
      </c>
      <c r="K371" s="37">
        <v>3</v>
      </c>
      <c r="L371" s="37">
        <v>4</v>
      </c>
      <c r="M371" s="19" t="s">
        <v>328</v>
      </c>
      <c r="N371" s="42">
        <v>20</v>
      </c>
      <c r="O371" s="19" t="s">
        <v>48</v>
      </c>
      <c r="P371" s="19" t="s">
        <v>48</v>
      </c>
      <c r="Q371" s="19" t="s">
        <v>48</v>
      </c>
      <c r="R371" s="19"/>
      <c r="S371" s="19" t="s">
        <v>48</v>
      </c>
      <c r="T371" s="39">
        <v>200</v>
      </c>
      <c r="U371" s="39">
        <v>2400</v>
      </c>
      <c r="V371" s="36">
        <v>100</v>
      </c>
      <c r="W371" s="36" t="s">
        <v>109</v>
      </c>
      <c r="X371" s="18">
        <v>0</v>
      </c>
      <c r="Y371" s="18">
        <v>100</v>
      </c>
      <c r="Z371" s="18">
        <v>1200</v>
      </c>
      <c r="AA371" s="18">
        <v>3600</v>
      </c>
      <c r="AB371" s="36"/>
      <c r="AC371" s="36"/>
    </row>
    <row r="372" s="3" customFormat="1" ht="31.5" customHeight="1" spans="1:29">
      <c r="A372" s="18">
        <v>364</v>
      </c>
      <c r="B372" s="18" t="s">
        <v>447</v>
      </c>
      <c r="C372" s="18" t="s">
        <v>448</v>
      </c>
      <c r="D372" s="18" t="s">
        <v>44</v>
      </c>
      <c r="E372" s="18"/>
      <c r="F372" s="19" t="s">
        <v>327</v>
      </c>
      <c r="G372" s="19" t="s">
        <v>327</v>
      </c>
      <c r="H372" s="20">
        <v>42795</v>
      </c>
      <c r="I372" s="20">
        <v>42795</v>
      </c>
      <c r="J372" s="34">
        <v>0</v>
      </c>
      <c r="K372" s="37">
        <v>4</v>
      </c>
      <c r="L372" s="37">
        <f t="shared" ref="L372:L381" si="43">J372+K372</f>
        <v>4</v>
      </c>
      <c r="M372" s="19" t="s">
        <v>328</v>
      </c>
      <c r="N372" s="43">
        <v>20</v>
      </c>
      <c r="O372" s="19" t="s">
        <v>48</v>
      </c>
      <c r="P372" s="19" t="s">
        <v>48</v>
      </c>
      <c r="Q372" s="19" t="s">
        <v>48</v>
      </c>
      <c r="R372" s="19"/>
      <c r="S372" s="19" t="s">
        <v>49</v>
      </c>
      <c r="T372" s="39">
        <f t="shared" ref="T372:T394" si="44">IF(L372&gt;=8,500,IF(L372&gt;=5,400,IF(L372&gt;=3,200,IF(L372&gt;=1,100,0))))</f>
        <v>200</v>
      </c>
      <c r="U372" s="39">
        <f t="shared" ref="U372:U435" si="45">T372*12</f>
        <v>2400</v>
      </c>
      <c r="V372" s="36">
        <v>0</v>
      </c>
      <c r="W372" s="36">
        <v>0</v>
      </c>
      <c r="X372" s="18">
        <v>0</v>
      </c>
      <c r="Y372" s="18">
        <v>0</v>
      </c>
      <c r="Z372" s="18">
        <v>0</v>
      </c>
      <c r="AA372" s="18">
        <v>2400</v>
      </c>
      <c r="AB372" s="36"/>
      <c r="AC372" s="36"/>
    </row>
    <row r="373" s="3" customFormat="1" ht="31.5" customHeight="1" spans="1:29">
      <c r="A373" s="18">
        <v>365</v>
      </c>
      <c r="B373" s="18" t="s">
        <v>449</v>
      </c>
      <c r="C373" s="18" t="s">
        <v>448</v>
      </c>
      <c r="D373" s="18" t="s">
        <v>44</v>
      </c>
      <c r="E373" s="18"/>
      <c r="F373" s="19" t="s">
        <v>327</v>
      </c>
      <c r="G373" s="19" t="s">
        <v>327</v>
      </c>
      <c r="H373" s="20">
        <v>43191</v>
      </c>
      <c r="I373" s="20">
        <v>43221</v>
      </c>
      <c r="J373" s="34">
        <v>0</v>
      </c>
      <c r="K373" s="37">
        <v>4</v>
      </c>
      <c r="L373" s="37">
        <f t="shared" si="43"/>
        <v>4</v>
      </c>
      <c r="M373" s="19" t="s">
        <v>328</v>
      </c>
      <c r="N373" s="44">
        <v>20</v>
      </c>
      <c r="O373" s="19" t="s">
        <v>48</v>
      </c>
      <c r="P373" s="19" t="s">
        <v>48</v>
      </c>
      <c r="Q373" s="19" t="s">
        <v>48</v>
      </c>
      <c r="R373" s="19"/>
      <c r="S373" s="19" t="s">
        <v>49</v>
      </c>
      <c r="T373" s="39">
        <f t="shared" si="44"/>
        <v>200</v>
      </c>
      <c r="U373" s="39">
        <f t="shared" si="45"/>
        <v>2400</v>
      </c>
      <c r="V373" s="36">
        <v>0</v>
      </c>
      <c r="W373" s="36">
        <v>0</v>
      </c>
      <c r="X373" s="18">
        <v>0</v>
      </c>
      <c r="Y373" s="18">
        <v>0</v>
      </c>
      <c r="Z373" s="18">
        <v>0</v>
      </c>
      <c r="AA373" s="18">
        <v>2400</v>
      </c>
      <c r="AB373" s="36"/>
      <c r="AC373" s="36"/>
    </row>
    <row r="374" s="3" customFormat="1" ht="31.5" customHeight="1" spans="1:29">
      <c r="A374" s="18">
        <v>366</v>
      </c>
      <c r="B374" s="18" t="s">
        <v>450</v>
      </c>
      <c r="C374" s="18" t="s">
        <v>448</v>
      </c>
      <c r="D374" s="18" t="s">
        <v>44</v>
      </c>
      <c r="E374" s="18"/>
      <c r="F374" s="19" t="s">
        <v>327</v>
      </c>
      <c r="G374" s="19" t="s">
        <v>327</v>
      </c>
      <c r="H374" s="20">
        <v>42948</v>
      </c>
      <c r="I374" s="20">
        <v>42979</v>
      </c>
      <c r="J374" s="34">
        <v>0</v>
      </c>
      <c r="K374" s="37">
        <v>4</v>
      </c>
      <c r="L374" s="37">
        <f t="shared" si="43"/>
        <v>4</v>
      </c>
      <c r="M374" s="19" t="s">
        <v>328</v>
      </c>
      <c r="N374" s="43">
        <v>20</v>
      </c>
      <c r="O374" s="19" t="s">
        <v>48</v>
      </c>
      <c r="P374" s="19" t="s">
        <v>48</v>
      </c>
      <c r="Q374" s="19" t="s">
        <v>48</v>
      </c>
      <c r="R374" s="19"/>
      <c r="S374" s="19" t="s">
        <v>49</v>
      </c>
      <c r="T374" s="39">
        <f t="shared" si="44"/>
        <v>200</v>
      </c>
      <c r="U374" s="39">
        <f t="shared" si="45"/>
        <v>2400</v>
      </c>
      <c r="V374" s="36">
        <v>0</v>
      </c>
      <c r="W374" s="36">
        <v>0</v>
      </c>
      <c r="X374" s="18">
        <v>0</v>
      </c>
      <c r="Y374" s="18">
        <v>0</v>
      </c>
      <c r="Z374" s="18">
        <v>0</v>
      </c>
      <c r="AA374" s="18">
        <v>2400</v>
      </c>
      <c r="AB374" s="36"/>
      <c r="AC374" s="36"/>
    </row>
    <row r="375" s="3" customFormat="1" ht="31.5" customHeight="1" spans="1:29">
      <c r="A375" s="18">
        <v>367</v>
      </c>
      <c r="B375" s="18" t="s">
        <v>451</v>
      </c>
      <c r="C375" s="18" t="s">
        <v>448</v>
      </c>
      <c r="D375" s="18" t="s">
        <v>44</v>
      </c>
      <c r="E375" s="18"/>
      <c r="F375" s="19" t="s">
        <v>327</v>
      </c>
      <c r="G375" s="19" t="s">
        <v>327</v>
      </c>
      <c r="H375" s="20">
        <v>42125</v>
      </c>
      <c r="I375" s="20">
        <v>42156</v>
      </c>
      <c r="J375" s="34">
        <v>0</v>
      </c>
      <c r="K375" s="37">
        <v>7</v>
      </c>
      <c r="L375" s="37">
        <f t="shared" si="43"/>
        <v>7</v>
      </c>
      <c r="M375" s="19" t="s">
        <v>328</v>
      </c>
      <c r="N375" s="43">
        <v>20</v>
      </c>
      <c r="O375" s="19" t="s">
        <v>48</v>
      </c>
      <c r="P375" s="19" t="s">
        <v>48</v>
      </c>
      <c r="Q375" s="19" t="s">
        <v>48</v>
      </c>
      <c r="R375" s="19"/>
      <c r="S375" s="19" t="s">
        <v>49</v>
      </c>
      <c r="T375" s="39">
        <f t="shared" si="44"/>
        <v>400</v>
      </c>
      <c r="U375" s="39">
        <f t="shared" si="45"/>
        <v>4800</v>
      </c>
      <c r="V375" s="36">
        <v>0</v>
      </c>
      <c r="W375" s="36">
        <v>0</v>
      </c>
      <c r="X375" s="18">
        <v>0</v>
      </c>
      <c r="Y375" s="18">
        <v>0</v>
      </c>
      <c r="Z375" s="18">
        <v>0</v>
      </c>
      <c r="AA375" s="18">
        <v>4800</v>
      </c>
      <c r="AB375" s="36"/>
      <c r="AC375" s="36"/>
    </row>
    <row r="376" s="3" customFormat="1" ht="31.5" customHeight="1" spans="1:29">
      <c r="A376" s="18">
        <v>368</v>
      </c>
      <c r="B376" s="18" t="s">
        <v>452</v>
      </c>
      <c r="C376" s="18" t="s">
        <v>448</v>
      </c>
      <c r="D376" s="18" t="s">
        <v>44</v>
      </c>
      <c r="E376" s="18"/>
      <c r="F376" s="19" t="s">
        <v>327</v>
      </c>
      <c r="G376" s="19" t="s">
        <v>327</v>
      </c>
      <c r="H376" s="20">
        <v>41791</v>
      </c>
      <c r="I376" s="20">
        <v>41852</v>
      </c>
      <c r="J376" s="34">
        <v>0</v>
      </c>
      <c r="K376" s="37">
        <v>7</v>
      </c>
      <c r="L376" s="37">
        <f t="shared" si="43"/>
        <v>7</v>
      </c>
      <c r="M376" s="19" t="s">
        <v>328</v>
      </c>
      <c r="N376" s="43">
        <v>20</v>
      </c>
      <c r="O376" s="19" t="s">
        <v>48</v>
      </c>
      <c r="P376" s="19" t="s">
        <v>48</v>
      </c>
      <c r="Q376" s="19" t="s">
        <v>48</v>
      </c>
      <c r="R376" s="19"/>
      <c r="S376" s="19" t="s">
        <v>49</v>
      </c>
      <c r="T376" s="39">
        <f t="shared" si="44"/>
        <v>400</v>
      </c>
      <c r="U376" s="39">
        <f t="shared" si="45"/>
        <v>4800</v>
      </c>
      <c r="V376" s="36">
        <v>0</v>
      </c>
      <c r="W376" s="36">
        <v>0</v>
      </c>
      <c r="X376" s="18">
        <v>0</v>
      </c>
      <c r="Y376" s="18">
        <v>0</v>
      </c>
      <c r="Z376" s="18">
        <v>0</v>
      </c>
      <c r="AA376" s="18">
        <v>4800</v>
      </c>
      <c r="AB376" s="36"/>
      <c r="AC376" s="36"/>
    </row>
    <row r="377" s="3" customFormat="1" ht="31.5" customHeight="1" spans="1:29">
      <c r="A377" s="18">
        <v>369</v>
      </c>
      <c r="B377" s="18" t="s">
        <v>453</v>
      </c>
      <c r="C377" s="18" t="s">
        <v>448</v>
      </c>
      <c r="D377" s="18" t="s">
        <v>44</v>
      </c>
      <c r="E377" s="18"/>
      <c r="F377" s="19" t="s">
        <v>327</v>
      </c>
      <c r="G377" s="19" t="s">
        <v>327</v>
      </c>
      <c r="H377" s="20">
        <v>41671</v>
      </c>
      <c r="I377" s="20">
        <v>41730</v>
      </c>
      <c r="J377" s="34">
        <v>1</v>
      </c>
      <c r="K377" s="37">
        <v>8</v>
      </c>
      <c r="L377" s="37">
        <f t="shared" si="43"/>
        <v>9</v>
      </c>
      <c r="M377" s="19" t="s">
        <v>47</v>
      </c>
      <c r="N377" s="43">
        <v>20</v>
      </c>
      <c r="O377" s="19" t="s">
        <v>48</v>
      </c>
      <c r="P377" s="19" t="s">
        <v>48</v>
      </c>
      <c r="Q377" s="19" t="s">
        <v>48</v>
      </c>
      <c r="R377" s="19"/>
      <c r="S377" s="19" t="s">
        <v>49</v>
      </c>
      <c r="T377" s="39">
        <f t="shared" si="44"/>
        <v>500</v>
      </c>
      <c r="U377" s="39">
        <f t="shared" si="45"/>
        <v>6000</v>
      </c>
      <c r="V377" s="36">
        <v>0</v>
      </c>
      <c r="W377" s="36">
        <v>0</v>
      </c>
      <c r="X377" s="18">
        <v>0</v>
      </c>
      <c r="Y377" s="18">
        <v>0</v>
      </c>
      <c r="Z377" s="18">
        <v>0</v>
      </c>
      <c r="AA377" s="18">
        <v>6000</v>
      </c>
      <c r="AB377" s="36"/>
      <c r="AC377" s="36"/>
    </row>
    <row r="378" s="3" customFormat="1" ht="31.5" customHeight="1" spans="1:29">
      <c r="A378" s="18">
        <v>370</v>
      </c>
      <c r="B378" s="18" t="s">
        <v>454</v>
      </c>
      <c r="C378" s="18" t="s">
        <v>448</v>
      </c>
      <c r="D378" s="18" t="s">
        <v>44</v>
      </c>
      <c r="E378" s="18"/>
      <c r="F378" s="19" t="s">
        <v>327</v>
      </c>
      <c r="G378" s="19" t="s">
        <v>327</v>
      </c>
      <c r="H378" s="20">
        <v>40664</v>
      </c>
      <c r="I378" s="20">
        <v>40725</v>
      </c>
      <c r="J378" s="34">
        <v>0</v>
      </c>
      <c r="K378" s="37">
        <v>11</v>
      </c>
      <c r="L378" s="37">
        <f t="shared" si="43"/>
        <v>11</v>
      </c>
      <c r="M378" s="19" t="s">
        <v>47</v>
      </c>
      <c r="N378" s="43">
        <v>20</v>
      </c>
      <c r="O378" s="19" t="s">
        <v>48</v>
      </c>
      <c r="P378" s="19" t="s">
        <v>48</v>
      </c>
      <c r="Q378" s="19" t="s">
        <v>48</v>
      </c>
      <c r="R378" s="19"/>
      <c r="S378" s="19" t="s">
        <v>49</v>
      </c>
      <c r="T378" s="39">
        <f t="shared" si="44"/>
        <v>500</v>
      </c>
      <c r="U378" s="39">
        <f t="shared" si="45"/>
        <v>6000</v>
      </c>
      <c r="V378" s="36">
        <v>0</v>
      </c>
      <c r="W378" s="36">
        <v>0</v>
      </c>
      <c r="X378" s="18">
        <v>0</v>
      </c>
      <c r="Y378" s="18">
        <v>0</v>
      </c>
      <c r="Z378" s="18">
        <v>0</v>
      </c>
      <c r="AA378" s="18">
        <v>6000</v>
      </c>
      <c r="AB378" s="36"/>
      <c r="AC378" s="36"/>
    </row>
    <row r="379" s="3" customFormat="1" ht="31.5" customHeight="1" spans="1:29">
      <c r="A379" s="18">
        <v>371</v>
      </c>
      <c r="B379" s="18" t="s">
        <v>455</v>
      </c>
      <c r="C379" s="18" t="s">
        <v>448</v>
      </c>
      <c r="D379" s="18" t="s">
        <v>44</v>
      </c>
      <c r="E379" s="18"/>
      <c r="F379" s="19" t="s">
        <v>327</v>
      </c>
      <c r="G379" s="19" t="s">
        <v>327</v>
      </c>
      <c r="H379" s="20">
        <v>42948</v>
      </c>
      <c r="I379" s="20">
        <v>43070</v>
      </c>
      <c r="J379" s="34">
        <v>11</v>
      </c>
      <c r="K379" s="37">
        <v>4</v>
      </c>
      <c r="L379" s="37">
        <f t="shared" si="43"/>
        <v>15</v>
      </c>
      <c r="M379" s="19" t="s">
        <v>47</v>
      </c>
      <c r="N379" s="43">
        <v>20</v>
      </c>
      <c r="O379" s="19" t="s">
        <v>48</v>
      </c>
      <c r="P379" s="19" t="s">
        <v>48</v>
      </c>
      <c r="Q379" s="19" t="s">
        <v>48</v>
      </c>
      <c r="R379" s="19"/>
      <c r="S379" s="19" t="s">
        <v>49</v>
      </c>
      <c r="T379" s="39">
        <f t="shared" si="44"/>
        <v>500</v>
      </c>
      <c r="U379" s="39">
        <f t="shared" si="45"/>
        <v>6000</v>
      </c>
      <c r="V379" s="36">
        <v>0</v>
      </c>
      <c r="W379" s="36">
        <v>0</v>
      </c>
      <c r="X379" s="18">
        <v>0</v>
      </c>
      <c r="Y379" s="18">
        <v>0</v>
      </c>
      <c r="Z379" s="18">
        <v>0</v>
      </c>
      <c r="AA379" s="18">
        <v>6000</v>
      </c>
      <c r="AB379" s="36"/>
      <c r="AC379" s="36"/>
    </row>
    <row r="380" s="3" customFormat="1" ht="31.5" customHeight="1" spans="1:29">
      <c r="A380" s="18">
        <v>372</v>
      </c>
      <c r="B380" s="18" t="s">
        <v>456</v>
      </c>
      <c r="C380" s="18" t="s">
        <v>448</v>
      </c>
      <c r="D380" s="18" t="s">
        <v>44</v>
      </c>
      <c r="E380" s="18" t="s">
        <v>365</v>
      </c>
      <c r="F380" s="19" t="s">
        <v>327</v>
      </c>
      <c r="G380" s="19" t="s">
        <v>327</v>
      </c>
      <c r="H380" s="20">
        <v>43070</v>
      </c>
      <c r="I380" s="20">
        <v>43160</v>
      </c>
      <c r="J380" s="34">
        <v>11</v>
      </c>
      <c r="K380" s="37">
        <v>4</v>
      </c>
      <c r="L380" s="37">
        <f t="shared" si="43"/>
        <v>15</v>
      </c>
      <c r="M380" s="19" t="s">
        <v>328</v>
      </c>
      <c r="N380" s="43">
        <v>20</v>
      </c>
      <c r="O380" s="19" t="s">
        <v>48</v>
      </c>
      <c r="P380" s="19" t="s">
        <v>48</v>
      </c>
      <c r="Q380" s="19" t="s">
        <v>48</v>
      </c>
      <c r="R380" s="19"/>
      <c r="S380" s="19" t="s">
        <v>49</v>
      </c>
      <c r="T380" s="39">
        <f t="shared" si="44"/>
        <v>500</v>
      </c>
      <c r="U380" s="39">
        <f t="shared" si="45"/>
        <v>6000</v>
      </c>
      <c r="V380" s="36">
        <v>0</v>
      </c>
      <c r="W380" s="36">
        <v>0</v>
      </c>
      <c r="X380" s="18">
        <v>0</v>
      </c>
      <c r="Y380" s="18">
        <v>0</v>
      </c>
      <c r="Z380" s="18">
        <v>0</v>
      </c>
      <c r="AA380" s="18">
        <v>6000</v>
      </c>
      <c r="AB380" s="36"/>
      <c r="AC380" s="36"/>
    </row>
    <row r="381" s="3" customFormat="1" ht="31.5" customHeight="1" spans="1:29">
      <c r="A381" s="18">
        <v>373</v>
      </c>
      <c r="B381" s="18" t="s">
        <v>457</v>
      </c>
      <c r="C381" s="18" t="s">
        <v>448</v>
      </c>
      <c r="D381" s="18" t="s">
        <v>44</v>
      </c>
      <c r="E381" s="18" t="s">
        <v>368</v>
      </c>
      <c r="F381" s="19" t="s">
        <v>327</v>
      </c>
      <c r="G381" s="19" t="s">
        <v>327</v>
      </c>
      <c r="H381" s="20">
        <v>38322</v>
      </c>
      <c r="I381" s="20">
        <v>38322</v>
      </c>
      <c r="J381" s="34">
        <v>0</v>
      </c>
      <c r="K381" s="37">
        <v>17</v>
      </c>
      <c r="L381" s="37">
        <f t="shared" si="43"/>
        <v>17</v>
      </c>
      <c r="M381" s="19" t="s">
        <v>47</v>
      </c>
      <c r="N381" s="43">
        <v>20</v>
      </c>
      <c r="O381" s="19" t="s">
        <v>48</v>
      </c>
      <c r="P381" s="19" t="s">
        <v>48</v>
      </c>
      <c r="Q381" s="19" t="s">
        <v>48</v>
      </c>
      <c r="R381" s="19"/>
      <c r="S381" s="19" t="s">
        <v>49</v>
      </c>
      <c r="T381" s="39">
        <f t="shared" si="44"/>
        <v>500</v>
      </c>
      <c r="U381" s="39">
        <f t="shared" si="45"/>
        <v>6000</v>
      </c>
      <c r="V381" s="36">
        <v>0</v>
      </c>
      <c r="W381" s="36">
        <v>0</v>
      </c>
      <c r="X381" s="18">
        <v>0</v>
      </c>
      <c r="Y381" s="18">
        <v>0</v>
      </c>
      <c r="Z381" s="18">
        <v>0</v>
      </c>
      <c r="AA381" s="18">
        <v>6000</v>
      </c>
      <c r="AB381" s="36"/>
      <c r="AC381" s="36"/>
    </row>
    <row r="382" s="3" customFormat="1" ht="31.5" customHeight="1" spans="1:29">
      <c r="A382" s="18">
        <v>374</v>
      </c>
      <c r="B382" s="18" t="s">
        <v>458</v>
      </c>
      <c r="C382" s="18" t="s">
        <v>459</v>
      </c>
      <c r="D382" s="18" t="s">
        <v>44</v>
      </c>
      <c r="E382" s="18"/>
      <c r="F382" s="19" t="s">
        <v>327</v>
      </c>
      <c r="G382" s="19" t="s">
        <v>327</v>
      </c>
      <c r="H382" s="20">
        <v>43983</v>
      </c>
      <c r="I382" s="20">
        <v>43983</v>
      </c>
      <c r="J382" s="34">
        <v>0</v>
      </c>
      <c r="K382" s="37">
        <v>2</v>
      </c>
      <c r="L382" s="37">
        <v>2</v>
      </c>
      <c r="M382" s="19" t="s">
        <v>328</v>
      </c>
      <c r="N382" s="45">
        <v>22</v>
      </c>
      <c r="O382" s="19" t="s">
        <v>48</v>
      </c>
      <c r="P382" s="19" t="s">
        <v>48</v>
      </c>
      <c r="Q382" s="19" t="s">
        <v>48</v>
      </c>
      <c r="R382" s="19"/>
      <c r="S382" s="19" t="s">
        <v>48</v>
      </c>
      <c r="T382" s="39">
        <f t="shared" si="44"/>
        <v>100</v>
      </c>
      <c r="U382" s="39">
        <f t="shared" si="45"/>
        <v>1200</v>
      </c>
      <c r="V382" s="36">
        <v>50</v>
      </c>
      <c r="W382" s="36" t="s">
        <v>109</v>
      </c>
      <c r="X382" s="18">
        <v>0</v>
      </c>
      <c r="Y382" s="18">
        <v>50</v>
      </c>
      <c r="Z382" s="18">
        <v>600</v>
      </c>
      <c r="AA382" s="18">
        <v>1800</v>
      </c>
      <c r="AB382" s="36"/>
      <c r="AC382" s="36"/>
    </row>
    <row r="383" s="3" customFormat="1" ht="31.5" customHeight="1" spans="1:29">
      <c r="A383" s="18">
        <v>375</v>
      </c>
      <c r="B383" s="18" t="s">
        <v>460</v>
      </c>
      <c r="C383" s="18" t="s">
        <v>459</v>
      </c>
      <c r="D383" s="18" t="s">
        <v>44</v>
      </c>
      <c r="E383" s="18"/>
      <c r="F383" s="19" t="s">
        <v>327</v>
      </c>
      <c r="G383" s="19" t="s">
        <v>327</v>
      </c>
      <c r="H383" s="20">
        <v>43984</v>
      </c>
      <c r="I383" s="20">
        <v>43984</v>
      </c>
      <c r="J383" s="34">
        <v>0</v>
      </c>
      <c r="K383" s="37">
        <v>2</v>
      </c>
      <c r="L383" s="37">
        <v>2</v>
      </c>
      <c r="M383" s="19" t="s">
        <v>328</v>
      </c>
      <c r="N383" s="45">
        <v>22</v>
      </c>
      <c r="O383" s="19" t="s">
        <v>48</v>
      </c>
      <c r="P383" s="19" t="s">
        <v>48</v>
      </c>
      <c r="Q383" s="19" t="s">
        <v>48</v>
      </c>
      <c r="R383" s="19"/>
      <c r="S383" s="19" t="s">
        <v>48</v>
      </c>
      <c r="T383" s="39">
        <f t="shared" si="44"/>
        <v>100</v>
      </c>
      <c r="U383" s="39">
        <f t="shared" si="45"/>
        <v>1200</v>
      </c>
      <c r="V383" s="36">
        <v>50</v>
      </c>
      <c r="W383" s="36" t="s">
        <v>109</v>
      </c>
      <c r="X383" s="18">
        <v>0</v>
      </c>
      <c r="Y383" s="18">
        <v>50</v>
      </c>
      <c r="Z383" s="18">
        <v>600</v>
      </c>
      <c r="AA383" s="18">
        <v>1800</v>
      </c>
      <c r="AB383" s="36"/>
      <c r="AC383" s="36"/>
    </row>
    <row r="384" s="3" customFormat="1" ht="31.5" customHeight="1" spans="1:29">
      <c r="A384" s="18">
        <v>376</v>
      </c>
      <c r="B384" s="18" t="s">
        <v>461</v>
      </c>
      <c r="C384" s="18" t="s">
        <v>459</v>
      </c>
      <c r="D384" s="18" t="s">
        <v>44</v>
      </c>
      <c r="E384" s="18"/>
      <c r="F384" s="19" t="s">
        <v>327</v>
      </c>
      <c r="G384" s="19" t="s">
        <v>327</v>
      </c>
      <c r="H384" s="20">
        <v>43252</v>
      </c>
      <c r="I384" s="20">
        <v>43252</v>
      </c>
      <c r="J384" s="34">
        <v>0</v>
      </c>
      <c r="K384" s="37">
        <v>4</v>
      </c>
      <c r="L384" s="37">
        <v>4</v>
      </c>
      <c r="M384" s="19" t="s">
        <v>328</v>
      </c>
      <c r="N384" s="45">
        <v>22</v>
      </c>
      <c r="O384" s="19" t="s">
        <v>48</v>
      </c>
      <c r="P384" s="19" t="s">
        <v>48</v>
      </c>
      <c r="Q384" s="19" t="s">
        <v>48</v>
      </c>
      <c r="R384" s="19"/>
      <c r="S384" s="19" t="s">
        <v>48</v>
      </c>
      <c r="T384" s="39">
        <f t="shared" si="44"/>
        <v>200</v>
      </c>
      <c r="U384" s="39">
        <f t="shared" si="45"/>
        <v>2400</v>
      </c>
      <c r="V384" s="36">
        <v>100</v>
      </c>
      <c r="W384" s="36" t="s">
        <v>109</v>
      </c>
      <c r="X384" s="18">
        <v>0</v>
      </c>
      <c r="Y384" s="18">
        <v>100</v>
      </c>
      <c r="Z384" s="18">
        <v>1200</v>
      </c>
      <c r="AA384" s="18">
        <v>3600</v>
      </c>
      <c r="AB384" s="36"/>
      <c r="AC384" s="36"/>
    </row>
    <row r="385" s="3" customFormat="1" ht="31.5" customHeight="1" spans="1:29">
      <c r="A385" s="18">
        <v>377</v>
      </c>
      <c r="B385" s="18" t="s">
        <v>462</v>
      </c>
      <c r="C385" s="18" t="s">
        <v>459</v>
      </c>
      <c r="D385" s="18" t="s">
        <v>44</v>
      </c>
      <c r="E385" s="18"/>
      <c r="F385" s="19" t="s">
        <v>327</v>
      </c>
      <c r="G385" s="19" t="s">
        <v>45</v>
      </c>
      <c r="H385" s="20">
        <v>41609</v>
      </c>
      <c r="I385" s="20">
        <v>41609</v>
      </c>
      <c r="J385" s="34">
        <v>0</v>
      </c>
      <c r="K385" s="37">
        <v>8</v>
      </c>
      <c r="L385" s="37">
        <f t="shared" ref="L385:L397" si="46">J385+K385</f>
        <v>8</v>
      </c>
      <c r="M385" s="19" t="s">
        <v>47</v>
      </c>
      <c r="N385" s="45">
        <v>22</v>
      </c>
      <c r="O385" s="19" t="s">
        <v>48</v>
      </c>
      <c r="P385" s="19" t="s">
        <v>48</v>
      </c>
      <c r="Q385" s="19" t="s">
        <v>48</v>
      </c>
      <c r="R385" s="19"/>
      <c r="S385" s="19" t="s">
        <v>48</v>
      </c>
      <c r="T385" s="39">
        <f t="shared" si="44"/>
        <v>500</v>
      </c>
      <c r="U385" s="39">
        <f t="shared" si="45"/>
        <v>6000</v>
      </c>
      <c r="V385" s="36">
        <v>250</v>
      </c>
      <c r="W385" s="36" t="s">
        <v>109</v>
      </c>
      <c r="X385" s="18">
        <v>0</v>
      </c>
      <c r="Y385" s="18">
        <v>250</v>
      </c>
      <c r="Z385" s="18">
        <v>3000</v>
      </c>
      <c r="AA385" s="18">
        <v>9000</v>
      </c>
      <c r="AB385" s="36"/>
      <c r="AC385" s="36"/>
    </row>
    <row r="386" s="3" customFormat="1" ht="31.5" customHeight="1" spans="1:29">
      <c r="A386" s="18">
        <v>378</v>
      </c>
      <c r="B386" s="18" t="s">
        <v>463</v>
      </c>
      <c r="C386" s="18" t="s">
        <v>459</v>
      </c>
      <c r="D386" s="18" t="s">
        <v>44</v>
      </c>
      <c r="E386" s="18"/>
      <c r="F386" s="19" t="s">
        <v>327</v>
      </c>
      <c r="G386" s="19" t="s">
        <v>327</v>
      </c>
      <c r="H386" s="20">
        <v>43221</v>
      </c>
      <c r="I386" s="20">
        <v>43221</v>
      </c>
      <c r="J386" s="34">
        <v>0</v>
      </c>
      <c r="K386" s="37">
        <v>4</v>
      </c>
      <c r="L386" s="37">
        <f t="shared" si="46"/>
        <v>4</v>
      </c>
      <c r="M386" s="19" t="s">
        <v>328</v>
      </c>
      <c r="N386" s="45">
        <v>22</v>
      </c>
      <c r="O386" s="19" t="s">
        <v>48</v>
      </c>
      <c r="P386" s="19" t="s">
        <v>48</v>
      </c>
      <c r="Q386" s="19" t="s">
        <v>48</v>
      </c>
      <c r="R386" s="19"/>
      <c r="S386" s="19" t="s">
        <v>48</v>
      </c>
      <c r="T386" s="39">
        <f t="shared" si="44"/>
        <v>200</v>
      </c>
      <c r="U386" s="39">
        <f t="shared" si="45"/>
        <v>2400</v>
      </c>
      <c r="V386" s="36">
        <v>100</v>
      </c>
      <c r="W386" s="36" t="s">
        <v>109</v>
      </c>
      <c r="X386" s="18">
        <v>0</v>
      </c>
      <c r="Y386" s="18">
        <v>100</v>
      </c>
      <c r="Z386" s="18">
        <v>1200</v>
      </c>
      <c r="AA386" s="18">
        <v>3600</v>
      </c>
      <c r="AB386" s="36"/>
      <c r="AC386" s="36"/>
    </row>
    <row r="387" s="3" customFormat="1" ht="31.5" customHeight="1" spans="1:29">
      <c r="A387" s="18">
        <v>379</v>
      </c>
      <c r="B387" s="18" t="s">
        <v>464</v>
      </c>
      <c r="C387" s="18" t="s">
        <v>459</v>
      </c>
      <c r="D387" s="18" t="s">
        <v>44</v>
      </c>
      <c r="E387" s="18"/>
      <c r="F387" s="19" t="s">
        <v>327</v>
      </c>
      <c r="G387" s="19" t="s">
        <v>327</v>
      </c>
      <c r="H387" s="20">
        <v>42186</v>
      </c>
      <c r="I387" s="20">
        <v>42186</v>
      </c>
      <c r="J387" s="34">
        <v>0</v>
      </c>
      <c r="K387" s="37">
        <v>7</v>
      </c>
      <c r="L387" s="37">
        <f t="shared" si="46"/>
        <v>7</v>
      </c>
      <c r="M387" s="19" t="s">
        <v>328</v>
      </c>
      <c r="N387" s="45">
        <v>22</v>
      </c>
      <c r="O387" s="19" t="s">
        <v>48</v>
      </c>
      <c r="P387" s="19" t="s">
        <v>48</v>
      </c>
      <c r="Q387" s="19" t="s">
        <v>48</v>
      </c>
      <c r="R387" s="19"/>
      <c r="S387" s="19" t="s">
        <v>48</v>
      </c>
      <c r="T387" s="39">
        <f t="shared" si="44"/>
        <v>400</v>
      </c>
      <c r="U387" s="39">
        <f t="shared" si="45"/>
        <v>4800</v>
      </c>
      <c r="V387" s="36">
        <v>200</v>
      </c>
      <c r="W387" s="36" t="s">
        <v>109</v>
      </c>
      <c r="X387" s="18">
        <v>0</v>
      </c>
      <c r="Y387" s="18">
        <v>200</v>
      </c>
      <c r="Z387" s="18">
        <v>2400</v>
      </c>
      <c r="AA387" s="18">
        <v>7200</v>
      </c>
      <c r="AB387" s="36"/>
      <c r="AC387" s="36"/>
    </row>
    <row r="388" s="3" customFormat="1" ht="31.5" customHeight="1" spans="1:29">
      <c r="A388" s="18">
        <v>380</v>
      </c>
      <c r="B388" s="18" t="s">
        <v>465</v>
      </c>
      <c r="C388" s="18" t="s">
        <v>459</v>
      </c>
      <c r="D388" s="18" t="s">
        <v>44</v>
      </c>
      <c r="E388" s="18"/>
      <c r="F388" s="19" t="s">
        <v>327</v>
      </c>
      <c r="G388" s="19" t="s">
        <v>327</v>
      </c>
      <c r="H388" s="20">
        <v>41061</v>
      </c>
      <c r="I388" s="20">
        <v>41061</v>
      </c>
      <c r="J388" s="34">
        <v>0</v>
      </c>
      <c r="K388" s="37">
        <v>10</v>
      </c>
      <c r="L388" s="37">
        <f t="shared" si="46"/>
        <v>10</v>
      </c>
      <c r="M388" s="19" t="s">
        <v>47</v>
      </c>
      <c r="N388" s="45">
        <v>22</v>
      </c>
      <c r="O388" s="19" t="s">
        <v>48</v>
      </c>
      <c r="P388" s="19" t="s">
        <v>48</v>
      </c>
      <c r="Q388" s="19" t="s">
        <v>48</v>
      </c>
      <c r="R388" s="19"/>
      <c r="S388" s="19" t="s">
        <v>48</v>
      </c>
      <c r="T388" s="39">
        <f t="shared" si="44"/>
        <v>500</v>
      </c>
      <c r="U388" s="39">
        <f t="shared" si="45"/>
        <v>6000</v>
      </c>
      <c r="V388" s="36">
        <v>250</v>
      </c>
      <c r="W388" s="36" t="s">
        <v>109</v>
      </c>
      <c r="X388" s="18">
        <v>0</v>
      </c>
      <c r="Y388" s="18">
        <v>250</v>
      </c>
      <c r="Z388" s="18">
        <v>3000</v>
      </c>
      <c r="AA388" s="18">
        <v>9000</v>
      </c>
      <c r="AB388" s="36"/>
      <c r="AC388" s="36"/>
    </row>
    <row r="389" s="3" customFormat="1" ht="31.5" customHeight="1" spans="1:29">
      <c r="A389" s="18">
        <v>381</v>
      </c>
      <c r="B389" s="18" t="s">
        <v>466</v>
      </c>
      <c r="C389" s="18" t="s">
        <v>459</v>
      </c>
      <c r="D389" s="18" t="s">
        <v>44</v>
      </c>
      <c r="E389" s="18"/>
      <c r="F389" s="19" t="s">
        <v>327</v>
      </c>
      <c r="G389" s="19" t="s">
        <v>327</v>
      </c>
      <c r="H389" s="20">
        <v>40848</v>
      </c>
      <c r="I389" s="20">
        <v>40848</v>
      </c>
      <c r="J389" s="34">
        <v>0</v>
      </c>
      <c r="K389" s="37">
        <v>10</v>
      </c>
      <c r="L389" s="37">
        <f t="shared" si="46"/>
        <v>10</v>
      </c>
      <c r="M389" s="19" t="s">
        <v>328</v>
      </c>
      <c r="N389" s="45">
        <v>22</v>
      </c>
      <c r="O389" s="19" t="s">
        <v>48</v>
      </c>
      <c r="P389" s="19" t="s">
        <v>48</v>
      </c>
      <c r="Q389" s="19" t="s">
        <v>48</v>
      </c>
      <c r="R389" s="19"/>
      <c r="S389" s="19" t="s">
        <v>48</v>
      </c>
      <c r="T389" s="39">
        <f t="shared" si="44"/>
        <v>500</v>
      </c>
      <c r="U389" s="39">
        <f t="shared" si="45"/>
        <v>6000</v>
      </c>
      <c r="V389" s="36">
        <v>250</v>
      </c>
      <c r="W389" s="36" t="s">
        <v>109</v>
      </c>
      <c r="X389" s="18">
        <v>0</v>
      </c>
      <c r="Y389" s="18">
        <v>250</v>
      </c>
      <c r="Z389" s="18">
        <v>3000</v>
      </c>
      <c r="AA389" s="18">
        <v>9000</v>
      </c>
      <c r="AB389" s="36"/>
      <c r="AC389" s="36"/>
    </row>
    <row r="390" s="3" customFormat="1" ht="31.5" customHeight="1" spans="1:29">
      <c r="A390" s="18">
        <v>382</v>
      </c>
      <c r="B390" s="18" t="s">
        <v>467</v>
      </c>
      <c r="C390" s="18" t="s">
        <v>459</v>
      </c>
      <c r="D390" s="18" t="s">
        <v>44</v>
      </c>
      <c r="E390" s="18"/>
      <c r="F390" s="19" t="s">
        <v>327</v>
      </c>
      <c r="G390" s="19" t="s">
        <v>327</v>
      </c>
      <c r="H390" s="20">
        <v>40664</v>
      </c>
      <c r="I390" s="20">
        <v>40664</v>
      </c>
      <c r="J390" s="34">
        <v>0</v>
      </c>
      <c r="K390" s="37">
        <v>11</v>
      </c>
      <c r="L390" s="37">
        <f t="shared" si="46"/>
        <v>11</v>
      </c>
      <c r="M390" s="19" t="s">
        <v>47</v>
      </c>
      <c r="N390" s="45">
        <v>22</v>
      </c>
      <c r="O390" s="19" t="s">
        <v>48</v>
      </c>
      <c r="P390" s="19" t="s">
        <v>48</v>
      </c>
      <c r="Q390" s="19" t="s">
        <v>48</v>
      </c>
      <c r="R390" s="19"/>
      <c r="S390" s="19" t="s">
        <v>48</v>
      </c>
      <c r="T390" s="39">
        <f t="shared" si="44"/>
        <v>500</v>
      </c>
      <c r="U390" s="39">
        <f t="shared" si="45"/>
        <v>6000</v>
      </c>
      <c r="V390" s="36">
        <v>250</v>
      </c>
      <c r="W390" s="36" t="s">
        <v>109</v>
      </c>
      <c r="X390" s="18">
        <v>0</v>
      </c>
      <c r="Y390" s="18">
        <v>250</v>
      </c>
      <c r="Z390" s="18">
        <v>3000</v>
      </c>
      <c r="AA390" s="18">
        <v>9000</v>
      </c>
      <c r="AB390" s="36"/>
      <c r="AC390" s="36"/>
    </row>
    <row r="391" s="3" customFormat="1" ht="31.5" customHeight="1" spans="1:29">
      <c r="A391" s="18">
        <v>383</v>
      </c>
      <c r="B391" s="18" t="s">
        <v>468</v>
      </c>
      <c r="C391" s="18" t="s">
        <v>459</v>
      </c>
      <c r="D391" s="18" t="s">
        <v>44</v>
      </c>
      <c r="E391" s="18"/>
      <c r="F391" s="19" t="s">
        <v>327</v>
      </c>
      <c r="G391" s="19" t="s">
        <v>46</v>
      </c>
      <c r="H391" s="20">
        <v>40238</v>
      </c>
      <c r="I391" s="20">
        <v>40664</v>
      </c>
      <c r="J391" s="34">
        <v>0</v>
      </c>
      <c r="K391" s="37">
        <v>11</v>
      </c>
      <c r="L391" s="37">
        <f t="shared" si="46"/>
        <v>11</v>
      </c>
      <c r="M391" s="19" t="s">
        <v>328</v>
      </c>
      <c r="N391" s="45">
        <v>22</v>
      </c>
      <c r="O391" s="19" t="s">
        <v>48</v>
      </c>
      <c r="P391" s="19" t="s">
        <v>48</v>
      </c>
      <c r="Q391" s="19" t="s">
        <v>48</v>
      </c>
      <c r="R391" s="19"/>
      <c r="S391" s="19" t="s">
        <v>48</v>
      </c>
      <c r="T391" s="39">
        <f t="shared" si="44"/>
        <v>500</v>
      </c>
      <c r="U391" s="39">
        <f t="shared" si="45"/>
        <v>6000</v>
      </c>
      <c r="V391" s="36">
        <v>250</v>
      </c>
      <c r="W391" s="36" t="s">
        <v>109</v>
      </c>
      <c r="X391" s="18">
        <v>0</v>
      </c>
      <c r="Y391" s="18">
        <v>250</v>
      </c>
      <c r="Z391" s="18">
        <v>3000</v>
      </c>
      <c r="AA391" s="18">
        <v>9000</v>
      </c>
      <c r="AB391" s="36"/>
      <c r="AC391" s="36"/>
    </row>
    <row r="392" s="3" customFormat="1" ht="31.5" customHeight="1" spans="1:29">
      <c r="A392" s="18">
        <v>384</v>
      </c>
      <c r="B392" s="18" t="s">
        <v>469</v>
      </c>
      <c r="C392" s="18" t="s">
        <v>459</v>
      </c>
      <c r="D392" s="18" t="s">
        <v>44</v>
      </c>
      <c r="E392" s="18"/>
      <c r="F392" s="19" t="s">
        <v>327</v>
      </c>
      <c r="G392" s="19" t="s">
        <v>327</v>
      </c>
      <c r="H392" s="20">
        <v>39692</v>
      </c>
      <c r="I392" s="20">
        <v>39692</v>
      </c>
      <c r="J392" s="34">
        <v>0</v>
      </c>
      <c r="K392" s="37">
        <v>13</v>
      </c>
      <c r="L392" s="37">
        <f t="shared" si="46"/>
        <v>13</v>
      </c>
      <c r="M392" s="19" t="s">
        <v>47</v>
      </c>
      <c r="N392" s="45">
        <v>22</v>
      </c>
      <c r="O392" s="19" t="s">
        <v>48</v>
      </c>
      <c r="P392" s="19" t="s">
        <v>48</v>
      </c>
      <c r="Q392" s="19" t="s">
        <v>48</v>
      </c>
      <c r="R392" s="19"/>
      <c r="S392" s="19" t="s">
        <v>48</v>
      </c>
      <c r="T392" s="39">
        <f t="shared" si="44"/>
        <v>500</v>
      </c>
      <c r="U392" s="39">
        <f t="shared" si="45"/>
        <v>6000</v>
      </c>
      <c r="V392" s="36">
        <v>250</v>
      </c>
      <c r="W392" s="36" t="s">
        <v>109</v>
      </c>
      <c r="X392" s="18">
        <v>0</v>
      </c>
      <c r="Y392" s="18">
        <v>250</v>
      </c>
      <c r="Z392" s="18">
        <v>3000</v>
      </c>
      <c r="AA392" s="18">
        <v>9000</v>
      </c>
      <c r="AB392" s="36"/>
      <c r="AC392" s="36"/>
    </row>
    <row r="393" s="3" customFormat="1" ht="31.5" customHeight="1" spans="1:29">
      <c r="A393" s="18">
        <v>385</v>
      </c>
      <c r="B393" s="18" t="s">
        <v>470</v>
      </c>
      <c r="C393" s="18" t="s">
        <v>459</v>
      </c>
      <c r="D393" s="18" t="s">
        <v>44</v>
      </c>
      <c r="E393" s="18" t="s">
        <v>368</v>
      </c>
      <c r="F393" s="19" t="s">
        <v>327</v>
      </c>
      <c r="G393" s="19" t="s">
        <v>327</v>
      </c>
      <c r="H393" s="20">
        <v>39569</v>
      </c>
      <c r="I393" s="20">
        <v>39569</v>
      </c>
      <c r="J393" s="34">
        <v>0</v>
      </c>
      <c r="K393" s="37">
        <v>14</v>
      </c>
      <c r="L393" s="37">
        <f t="shared" si="46"/>
        <v>14</v>
      </c>
      <c r="M393" s="19" t="s">
        <v>328</v>
      </c>
      <c r="N393" s="45">
        <v>8</v>
      </c>
      <c r="O393" s="19" t="s">
        <v>48</v>
      </c>
      <c r="P393" s="19" t="s">
        <v>48</v>
      </c>
      <c r="Q393" s="19" t="s">
        <v>48</v>
      </c>
      <c r="R393" s="19"/>
      <c r="S393" s="19" t="s">
        <v>48</v>
      </c>
      <c r="T393" s="39">
        <f t="shared" si="44"/>
        <v>500</v>
      </c>
      <c r="U393" s="39">
        <f t="shared" si="45"/>
        <v>6000</v>
      </c>
      <c r="V393" s="36">
        <v>250</v>
      </c>
      <c r="W393" s="36" t="s">
        <v>109</v>
      </c>
      <c r="X393" s="18">
        <v>0</v>
      </c>
      <c r="Y393" s="18">
        <v>250</v>
      </c>
      <c r="Z393" s="18">
        <v>3000</v>
      </c>
      <c r="AA393" s="18">
        <v>9000</v>
      </c>
      <c r="AB393" s="36"/>
      <c r="AC393" s="36"/>
    </row>
    <row r="394" s="3" customFormat="1" ht="31.5" customHeight="1" spans="1:29">
      <c r="A394" s="18">
        <v>386</v>
      </c>
      <c r="B394" s="18" t="s">
        <v>471</v>
      </c>
      <c r="C394" s="18" t="s">
        <v>459</v>
      </c>
      <c r="D394" s="18" t="s">
        <v>44</v>
      </c>
      <c r="E394" s="18" t="s">
        <v>365</v>
      </c>
      <c r="F394" s="19" t="s">
        <v>327</v>
      </c>
      <c r="G394" s="19" t="s">
        <v>327</v>
      </c>
      <c r="H394" s="20">
        <v>39173</v>
      </c>
      <c r="I394" s="20">
        <v>39173</v>
      </c>
      <c r="J394" s="34">
        <v>0</v>
      </c>
      <c r="K394" s="37">
        <v>15</v>
      </c>
      <c r="L394" s="37">
        <f t="shared" si="46"/>
        <v>15</v>
      </c>
      <c r="M394" s="19" t="s">
        <v>328</v>
      </c>
      <c r="N394" s="45">
        <v>12</v>
      </c>
      <c r="O394" s="19" t="s">
        <v>48</v>
      </c>
      <c r="P394" s="19" t="s">
        <v>48</v>
      </c>
      <c r="Q394" s="19" t="s">
        <v>48</v>
      </c>
      <c r="R394" s="19"/>
      <c r="S394" s="19" t="s">
        <v>48</v>
      </c>
      <c r="T394" s="39">
        <f t="shared" si="44"/>
        <v>500</v>
      </c>
      <c r="U394" s="39">
        <f t="shared" si="45"/>
        <v>6000</v>
      </c>
      <c r="V394" s="36">
        <v>250</v>
      </c>
      <c r="W394" s="36" t="s">
        <v>109</v>
      </c>
      <c r="X394" s="18">
        <v>0</v>
      </c>
      <c r="Y394" s="18">
        <v>250</v>
      </c>
      <c r="Z394" s="18">
        <v>3000</v>
      </c>
      <c r="AA394" s="18">
        <v>9000</v>
      </c>
      <c r="AB394" s="36"/>
      <c r="AC394" s="36"/>
    </row>
    <row r="395" s="3" customFormat="1" ht="31.5" customHeight="1" spans="1:29">
      <c r="A395" s="18">
        <v>387</v>
      </c>
      <c r="B395" s="18" t="s">
        <v>472</v>
      </c>
      <c r="C395" s="18" t="s">
        <v>473</v>
      </c>
      <c r="D395" s="18" t="s">
        <v>44</v>
      </c>
      <c r="E395" s="18"/>
      <c r="F395" s="19" t="s">
        <v>327</v>
      </c>
      <c r="G395" s="19" t="s">
        <v>45</v>
      </c>
      <c r="H395" s="20">
        <v>43132</v>
      </c>
      <c r="I395" s="20">
        <v>43556</v>
      </c>
      <c r="J395" s="34">
        <v>0</v>
      </c>
      <c r="K395" s="37">
        <v>3</v>
      </c>
      <c r="L395" s="37">
        <f t="shared" si="46"/>
        <v>3</v>
      </c>
      <c r="M395" s="19" t="s">
        <v>328</v>
      </c>
      <c r="N395" s="45">
        <v>20</v>
      </c>
      <c r="O395" s="19" t="s">
        <v>48</v>
      </c>
      <c r="P395" s="19" t="s">
        <v>48</v>
      </c>
      <c r="Q395" s="19" t="s">
        <v>48</v>
      </c>
      <c r="R395" s="19" t="s">
        <v>474</v>
      </c>
      <c r="S395" s="19" t="s">
        <v>49</v>
      </c>
      <c r="T395" s="39">
        <v>200</v>
      </c>
      <c r="U395" s="39">
        <f t="shared" si="45"/>
        <v>2400</v>
      </c>
      <c r="V395" s="36">
        <v>100</v>
      </c>
      <c r="W395" s="36">
        <f>IF(R395="","",VLOOKUP(R395,[1]Sheet1!$A$1:$B$16,2,0))</f>
        <v>0</v>
      </c>
      <c r="X395" s="18">
        <f t="shared" ref="X395:X399" si="47">IF(M395="研究生及以上",200,0)</f>
        <v>0</v>
      </c>
      <c r="Y395" s="18">
        <f t="shared" ref="Y395:Y399" si="48">SUM(V395:X395)</f>
        <v>100</v>
      </c>
      <c r="Z395" s="18">
        <f t="shared" ref="Z395:Z399" si="49">Y395*12</f>
        <v>1200</v>
      </c>
      <c r="AA395" s="18">
        <f t="shared" ref="AA395:AA398" si="50">IF(K395=0,0,IF(AND(F395="幼儿园",OR(M395="小学",M395="初中",M395="高中",M395="中专")),0,IF(AND(F395&lt;&gt;"幼儿园",OR(M395="小学",M395="初中",M395="高中",M395="中专",M395="大专")),0,IF(AND(N395&gt;1,O395="是",P395="是",Q395="是"),U395+Z395,"0"))))</f>
        <v>3600</v>
      </c>
      <c r="AB395" s="36"/>
      <c r="AC395" s="36"/>
    </row>
    <row r="396" s="3" customFormat="1" ht="31.5" customHeight="1" spans="1:29">
      <c r="A396" s="18">
        <v>388</v>
      </c>
      <c r="B396" s="18" t="s">
        <v>475</v>
      </c>
      <c r="C396" s="18" t="s">
        <v>473</v>
      </c>
      <c r="D396" s="18" t="s">
        <v>44</v>
      </c>
      <c r="E396" s="18" t="s">
        <v>368</v>
      </c>
      <c r="F396" s="19" t="s">
        <v>327</v>
      </c>
      <c r="G396" s="19" t="s">
        <v>45</v>
      </c>
      <c r="H396" s="20">
        <v>40603</v>
      </c>
      <c r="I396" s="20">
        <v>40603</v>
      </c>
      <c r="J396" s="34">
        <v>0</v>
      </c>
      <c r="K396" s="37">
        <v>11</v>
      </c>
      <c r="L396" s="37">
        <f t="shared" si="46"/>
        <v>11</v>
      </c>
      <c r="M396" s="19" t="s">
        <v>47</v>
      </c>
      <c r="N396" s="45">
        <v>20</v>
      </c>
      <c r="O396" s="19" t="s">
        <v>48</v>
      </c>
      <c r="P396" s="19" t="s">
        <v>48</v>
      </c>
      <c r="Q396" s="19" t="s">
        <v>48</v>
      </c>
      <c r="R396" s="19" t="s">
        <v>474</v>
      </c>
      <c r="S396" s="19" t="s">
        <v>49</v>
      </c>
      <c r="T396" s="39">
        <f t="shared" ref="T396:T398" si="51">IF(L396&gt;=8,500,IF(L396&gt;=5,400,IF(L396&gt;=3,200,IF(L396&gt;=1,100,0))))</f>
        <v>500</v>
      </c>
      <c r="U396" s="39">
        <f t="shared" si="45"/>
        <v>6000</v>
      </c>
      <c r="V396" s="36">
        <v>250</v>
      </c>
      <c r="W396" s="36">
        <f>IF(R396="","",VLOOKUP(R396,[1]Sheet1!$A$1:$B$16,2,0))</f>
        <v>0</v>
      </c>
      <c r="X396" s="18">
        <f t="shared" si="47"/>
        <v>0</v>
      </c>
      <c r="Y396" s="18">
        <f t="shared" si="48"/>
        <v>250</v>
      </c>
      <c r="Z396" s="18">
        <f t="shared" si="49"/>
        <v>3000</v>
      </c>
      <c r="AA396" s="18">
        <f t="shared" si="50"/>
        <v>9000</v>
      </c>
      <c r="AB396" s="36"/>
      <c r="AC396" s="36"/>
    </row>
    <row r="397" s="3" customFormat="1" ht="31.5" customHeight="1" spans="1:29">
      <c r="A397" s="18">
        <v>389</v>
      </c>
      <c r="B397" s="18" t="s">
        <v>476</v>
      </c>
      <c r="C397" s="18" t="s">
        <v>473</v>
      </c>
      <c r="D397" s="18" t="s">
        <v>44</v>
      </c>
      <c r="E397" s="18" t="s">
        <v>365</v>
      </c>
      <c r="F397" s="19" t="s">
        <v>327</v>
      </c>
      <c r="G397" s="19" t="s">
        <v>327</v>
      </c>
      <c r="H397" s="20">
        <v>41031</v>
      </c>
      <c r="I397" s="20">
        <v>41031</v>
      </c>
      <c r="J397" s="34">
        <v>0</v>
      </c>
      <c r="K397" s="37">
        <v>10</v>
      </c>
      <c r="L397" s="37">
        <f t="shared" si="46"/>
        <v>10</v>
      </c>
      <c r="M397" s="19" t="s">
        <v>328</v>
      </c>
      <c r="N397" s="45">
        <v>20</v>
      </c>
      <c r="O397" s="19" t="s">
        <v>48</v>
      </c>
      <c r="P397" s="19" t="s">
        <v>48</v>
      </c>
      <c r="Q397" s="19" t="s">
        <v>48</v>
      </c>
      <c r="R397" s="19" t="s">
        <v>474</v>
      </c>
      <c r="S397" s="19" t="s">
        <v>49</v>
      </c>
      <c r="T397" s="39">
        <f t="shared" si="51"/>
        <v>500</v>
      </c>
      <c r="U397" s="39">
        <f t="shared" si="45"/>
        <v>6000</v>
      </c>
      <c r="V397" s="36">
        <v>250</v>
      </c>
      <c r="W397" s="36">
        <f>IF(R397="","",VLOOKUP(R397,[1]Sheet1!$A$1:$B$16,2,0))</f>
        <v>0</v>
      </c>
      <c r="X397" s="18">
        <f t="shared" si="47"/>
        <v>0</v>
      </c>
      <c r="Y397" s="18">
        <f t="shared" si="48"/>
        <v>250</v>
      </c>
      <c r="Z397" s="18">
        <f t="shared" si="49"/>
        <v>3000</v>
      </c>
      <c r="AA397" s="18">
        <f t="shared" si="50"/>
        <v>9000</v>
      </c>
      <c r="AB397" s="36"/>
      <c r="AC397" s="36"/>
    </row>
    <row r="398" s="3" customFormat="1" ht="31.5" customHeight="1" spans="1:29">
      <c r="A398" s="18">
        <v>390</v>
      </c>
      <c r="B398" s="18" t="s">
        <v>477</v>
      </c>
      <c r="C398" s="18" t="s">
        <v>473</v>
      </c>
      <c r="D398" s="18" t="s">
        <v>44</v>
      </c>
      <c r="E398" s="18"/>
      <c r="F398" s="19" t="s">
        <v>327</v>
      </c>
      <c r="G398" s="19" t="s">
        <v>45</v>
      </c>
      <c r="H398" s="20">
        <v>41518</v>
      </c>
      <c r="I398" s="20">
        <v>41518</v>
      </c>
      <c r="J398" s="34">
        <v>0</v>
      </c>
      <c r="K398" s="37">
        <v>8</v>
      </c>
      <c r="L398" s="37">
        <v>8</v>
      </c>
      <c r="M398" s="19" t="s">
        <v>328</v>
      </c>
      <c r="N398" s="45">
        <v>20</v>
      </c>
      <c r="O398" s="19" t="s">
        <v>48</v>
      </c>
      <c r="P398" s="19" t="s">
        <v>48</v>
      </c>
      <c r="Q398" s="19" t="s">
        <v>48</v>
      </c>
      <c r="R398" s="19" t="s">
        <v>474</v>
      </c>
      <c r="S398" s="19" t="s">
        <v>49</v>
      </c>
      <c r="T398" s="39">
        <f t="shared" si="51"/>
        <v>500</v>
      </c>
      <c r="U398" s="39">
        <f t="shared" si="45"/>
        <v>6000</v>
      </c>
      <c r="V398" s="36">
        <v>250</v>
      </c>
      <c r="W398" s="36">
        <f>IF(R398="","",VLOOKUP(R398,[1]Sheet1!$A$1:$B$16,2,0))</f>
        <v>0</v>
      </c>
      <c r="X398" s="18">
        <f t="shared" si="47"/>
        <v>0</v>
      </c>
      <c r="Y398" s="18">
        <f t="shared" si="48"/>
        <v>250</v>
      </c>
      <c r="Z398" s="18">
        <f t="shared" si="49"/>
        <v>3000</v>
      </c>
      <c r="AA398" s="18">
        <f t="shared" si="50"/>
        <v>9000</v>
      </c>
      <c r="AB398" s="36"/>
      <c r="AC398" s="36"/>
    </row>
    <row r="399" s="3" customFormat="1" ht="31.5" customHeight="1" spans="1:29">
      <c r="A399" s="18">
        <v>391</v>
      </c>
      <c r="B399" s="18" t="s">
        <v>478</v>
      </c>
      <c r="C399" s="18" t="s">
        <v>473</v>
      </c>
      <c r="D399" s="18" t="s">
        <v>44</v>
      </c>
      <c r="E399" s="18"/>
      <c r="F399" s="19" t="s">
        <v>327</v>
      </c>
      <c r="G399" s="19" t="s">
        <v>327</v>
      </c>
      <c r="H399" s="20">
        <v>40603</v>
      </c>
      <c r="I399" s="20">
        <v>40603</v>
      </c>
      <c r="J399" s="34">
        <v>0</v>
      </c>
      <c r="K399" s="37">
        <v>11</v>
      </c>
      <c r="L399" s="37">
        <v>11</v>
      </c>
      <c r="M399" s="19" t="s">
        <v>47</v>
      </c>
      <c r="N399" s="45">
        <v>20</v>
      </c>
      <c r="O399" s="19" t="s">
        <v>48</v>
      </c>
      <c r="P399" s="19" t="s">
        <v>48</v>
      </c>
      <c r="Q399" s="19" t="s">
        <v>48</v>
      </c>
      <c r="R399" s="19" t="s">
        <v>474</v>
      </c>
      <c r="S399" s="19" t="s">
        <v>49</v>
      </c>
      <c r="T399" s="39">
        <v>500</v>
      </c>
      <c r="U399" s="39">
        <f t="shared" si="45"/>
        <v>6000</v>
      </c>
      <c r="V399" s="36">
        <v>250</v>
      </c>
      <c r="W399" s="36">
        <f>IF(R399="","",VLOOKUP(R399,[1]Sheet1!$A$1:$B$16,2,0))</f>
        <v>0</v>
      </c>
      <c r="X399" s="18">
        <f t="shared" si="47"/>
        <v>0</v>
      </c>
      <c r="Y399" s="18">
        <f t="shared" si="48"/>
        <v>250</v>
      </c>
      <c r="Z399" s="18">
        <f t="shared" si="49"/>
        <v>3000</v>
      </c>
      <c r="AA399" s="18">
        <v>9000</v>
      </c>
      <c r="AB399" s="36"/>
      <c r="AC399" s="36" t="s">
        <v>50</v>
      </c>
    </row>
    <row r="400" s="3" customFormat="1" ht="31.5" customHeight="1" spans="1:29">
      <c r="A400" s="18">
        <v>392</v>
      </c>
      <c r="B400" s="18" t="s">
        <v>479</v>
      </c>
      <c r="C400" s="18" t="s">
        <v>480</v>
      </c>
      <c r="D400" s="18" t="s">
        <v>44</v>
      </c>
      <c r="E400" s="18"/>
      <c r="F400" s="19" t="s">
        <v>327</v>
      </c>
      <c r="G400" s="19" t="s">
        <v>327</v>
      </c>
      <c r="H400" s="20">
        <v>44287</v>
      </c>
      <c r="I400" s="20">
        <v>44287</v>
      </c>
      <c r="J400" s="34">
        <v>4</v>
      </c>
      <c r="K400" s="37">
        <f t="shared" ref="K400:K412" si="52">IF(I400="",0,IF(I400&gt;=H400,INT(YEARFRAC(DATE(2022,7,11),I400,1)),INT(YEARFRAC(DATE(2022,7,11),H400,1))))-IF(AB400="",0,AB400)</f>
        <v>1</v>
      </c>
      <c r="L400" s="37">
        <f t="shared" ref="L400:L412" si="53">J400+K400</f>
        <v>5</v>
      </c>
      <c r="M400" s="19" t="s">
        <v>328</v>
      </c>
      <c r="N400" s="47">
        <v>20</v>
      </c>
      <c r="O400" s="19" t="s">
        <v>48</v>
      </c>
      <c r="P400" s="19" t="s">
        <v>49</v>
      </c>
      <c r="Q400" s="19" t="s">
        <v>48</v>
      </c>
      <c r="R400" s="19"/>
      <c r="S400" s="19" t="s">
        <v>48</v>
      </c>
      <c r="T400" s="39">
        <f t="shared" ref="T400:T412" si="54">IF(L400&gt;=8,500,IF(L400&gt;=5,400,IF(L400&gt;=3,200,IF(L400&gt;=1,100,0))))</f>
        <v>400</v>
      </c>
      <c r="U400" s="39">
        <f t="shared" si="45"/>
        <v>4800</v>
      </c>
      <c r="V400" s="36">
        <v>200</v>
      </c>
      <c r="W400" s="36" t="s">
        <v>109</v>
      </c>
      <c r="X400" s="18">
        <v>0</v>
      </c>
      <c r="Y400" s="18">
        <v>200</v>
      </c>
      <c r="Z400" s="18">
        <v>2400</v>
      </c>
      <c r="AA400" s="18">
        <v>7200</v>
      </c>
      <c r="AB400" s="36"/>
      <c r="AC400" s="36"/>
    </row>
    <row r="401" s="3" customFormat="1" ht="31.5" customHeight="1" spans="1:29">
      <c r="A401" s="18">
        <v>393</v>
      </c>
      <c r="B401" s="18" t="s">
        <v>481</v>
      </c>
      <c r="C401" s="18" t="s">
        <v>480</v>
      </c>
      <c r="D401" s="18" t="s">
        <v>44</v>
      </c>
      <c r="E401" s="18"/>
      <c r="F401" s="19" t="s">
        <v>327</v>
      </c>
      <c r="G401" s="19" t="s">
        <v>327</v>
      </c>
      <c r="H401" s="20">
        <v>43191</v>
      </c>
      <c r="I401" s="20">
        <v>43191</v>
      </c>
      <c r="J401" s="34"/>
      <c r="K401" s="37">
        <f t="shared" si="52"/>
        <v>4</v>
      </c>
      <c r="L401" s="37">
        <f t="shared" si="53"/>
        <v>4</v>
      </c>
      <c r="M401" s="19" t="s">
        <v>328</v>
      </c>
      <c r="N401" s="47">
        <v>20</v>
      </c>
      <c r="O401" s="19" t="s">
        <v>48</v>
      </c>
      <c r="P401" s="19" t="s">
        <v>49</v>
      </c>
      <c r="Q401" s="19" t="s">
        <v>48</v>
      </c>
      <c r="R401" s="19"/>
      <c r="S401" s="19" t="s">
        <v>48</v>
      </c>
      <c r="T401" s="39">
        <f t="shared" si="54"/>
        <v>200</v>
      </c>
      <c r="U401" s="39">
        <f t="shared" si="45"/>
        <v>2400</v>
      </c>
      <c r="V401" s="36">
        <v>100</v>
      </c>
      <c r="W401" s="36" t="s">
        <v>109</v>
      </c>
      <c r="X401" s="18">
        <v>0</v>
      </c>
      <c r="Y401" s="18">
        <v>100</v>
      </c>
      <c r="Z401" s="18">
        <v>1200</v>
      </c>
      <c r="AA401" s="18">
        <v>3600</v>
      </c>
      <c r="AB401" s="36"/>
      <c r="AC401" s="36"/>
    </row>
    <row r="402" s="3" customFormat="1" ht="31.5" customHeight="1" spans="1:29">
      <c r="A402" s="18">
        <v>394</v>
      </c>
      <c r="B402" s="18" t="s">
        <v>482</v>
      </c>
      <c r="C402" s="18" t="s">
        <v>480</v>
      </c>
      <c r="D402" s="18" t="s">
        <v>44</v>
      </c>
      <c r="E402" s="18"/>
      <c r="F402" s="19" t="s">
        <v>327</v>
      </c>
      <c r="G402" s="19" t="s">
        <v>327</v>
      </c>
      <c r="H402" s="20">
        <v>43040</v>
      </c>
      <c r="I402" s="20">
        <v>43040</v>
      </c>
      <c r="J402" s="34"/>
      <c r="K402" s="37">
        <f t="shared" si="52"/>
        <v>4</v>
      </c>
      <c r="L402" s="37">
        <f t="shared" si="53"/>
        <v>4</v>
      </c>
      <c r="M402" s="19" t="s">
        <v>328</v>
      </c>
      <c r="N402" s="47">
        <v>20</v>
      </c>
      <c r="O402" s="19" t="s">
        <v>48</v>
      </c>
      <c r="P402" s="19" t="s">
        <v>49</v>
      </c>
      <c r="Q402" s="19" t="s">
        <v>48</v>
      </c>
      <c r="R402" s="19"/>
      <c r="S402" s="19" t="s">
        <v>48</v>
      </c>
      <c r="T402" s="39">
        <f t="shared" si="54"/>
        <v>200</v>
      </c>
      <c r="U402" s="39">
        <f t="shared" si="45"/>
        <v>2400</v>
      </c>
      <c r="V402" s="36">
        <v>100</v>
      </c>
      <c r="W402" s="36" t="s">
        <v>109</v>
      </c>
      <c r="X402" s="18">
        <v>0</v>
      </c>
      <c r="Y402" s="18">
        <v>100</v>
      </c>
      <c r="Z402" s="18">
        <v>1200</v>
      </c>
      <c r="AA402" s="18">
        <v>3600</v>
      </c>
      <c r="AB402" s="36"/>
      <c r="AC402" s="36"/>
    </row>
    <row r="403" s="3" customFormat="1" ht="31.5" customHeight="1" spans="1:29">
      <c r="A403" s="18">
        <v>395</v>
      </c>
      <c r="B403" s="18" t="s">
        <v>483</v>
      </c>
      <c r="C403" s="18" t="s">
        <v>480</v>
      </c>
      <c r="D403" s="18" t="s">
        <v>44</v>
      </c>
      <c r="E403" s="18"/>
      <c r="F403" s="19" t="s">
        <v>327</v>
      </c>
      <c r="G403" s="19" t="s">
        <v>327</v>
      </c>
      <c r="H403" s="20">
        <v>43040</v>
      </c>
      <c r="I403" s="20">
        <v>43040</v>
      </c>
      <c r="J403" s="34"/>
      <c r="K403" s="37">
        <f t="shared" si="52"/>
        <v>4</v>
      </c>
      <c r="L403" s="37">
        <f t="shared" si="53"/>
        <v>4</v>
      </c>
      <c r="M403" s="19" t="s">
        <v>328</v>
      </c>
      <c r="N403" s="47">
        <v>20</v>
      </c>
      <c r="O403" s="19" t="s">
        <v>48</v>
      </c>
      <c r="P403" s="19" t="s">
        <v>49</v>
      </c>
      <c r="Q403" s="19" t="s">
        <v>48</v>
      </c>
      <c r="R403" s="19"/>
      <c r="S403" s="19" t="s">
        <v>48</v>
      </c>
      <c r="T403" s="39">
        <f t="shared" si="54"/>
        <v>200</v>
      </c>
      <c r="U403" s="39">
        <f t="shared" si="45"/>
        <v>2400</v>
      </c>
      <c r="V403" s="36">
        <v>100</v>
      </c>
      <c r="W403" s="36" t="s">
        <v>109</v>
      </c>
      <c r="X403" s="18">
        <v>0</v>
      </c>
      <c r="Y403" s="18">
        <v>100</v>
      </c>
      <c r="Z403" s="18">
        <v>1200</v>
      </c>
      <c r="AA403" s="18">
        <v>3600</v>
      </c>
      <c r="AB403" s="36"/>
      <c r="AC403" s="36"/>
    </row>
    <row r="404" s="3" customFormat="1" ht="31.5" customHeight="1" spans="1:29">
      <c r="A404" s="18">
        <v>396</v>
      </c>
      <c r="B404" s="18" t="s">
        <v>484</v>
      </c>
      <c r="C404" s="18" t="s">
        <v>480</v>
      </c>
      <c r="D404" s="18" t="s">
        <v>44</v>
      </c>
      <c r="E404" s="18"/>
      <c r="F404" s="19" t="s">
        <v>327</v>
      </c>
      <c r="G404" s="19" t="s">
        <v>327</v>
      </c>
      <c r="H404" s="20">
        <v>41760</v>
      </c>
      <c r="I404" s="20">
        <v>41760</v>
      </c>
      <c r="J404" s="34"/>
      <c r="K404" s="37">
        <f t="shared" si="52"/>
        <v>8</v>
      </c>
      <c r="L404" s="37">
        <f t="shared" si="53"/>
        <v>8</v>
      </c>
      <c r="M404" s="19" t="s">
        <v>328</v>
      </c>
      <c r="N404" s="47">
        <v>20</v>
      </c>
      <c r="O404" s="19" t="s">
        <v>48</v>
      </c>
      <c r="P404" s="19" t="s">
        <v>49</v>
      </c>
      <c r="Q404" s="19" t="s">
        <v>48</v>
      </c>
      <c r="R404" s="19"/>
      <c r="S404" s="19" t="s">
        <v>48</v>
      </c>
      <c r="T404" s="39">
        <f t="shared" si="54"/>
        <v>500</v>
      </c>
      <c r="U404" s="39">
        <f t="shared" si="45"/>
        <v>6000</v>
      </c>
      <c r="V404" s="36">
        <v>250</v>
      </c>
      <c r="W404" s="36" t="s">
        <v>109</v>
      </c>
      <c r="X404" s="18">
        <v>0</v>
      </c>
      <c r="Y404" s="18">
        <v>250</v>
      </c>
      <c r="Z404" s="18">
        <v>3000</v>
      </c>
      <c r="AA404" s="18">
        <v>9000</v>
      </c>
      <c r="AB404" s="36"/>
      <c r="AC404" s="36"/>
    </row>
    <row r="405" s="3" customFormat="1" ht="31.5" customHeight="1" spans="1:29">
      <c r="A405" s="18">
        <v>397</v>
      </c>
      <c r="B405" s="18" t="s">
        <v>485</v>
      </c>
      <c r="C405" s="18" t="s">
        <v>480</v>
      </c>
      <c r="D405" s="18" t="s">
        <v>44</v>
      </c>
      <c r="E405" s="18" t="s">
        <v>365</v>
      </c>
      <c r="F405" s="19" t="s">
        <v>327</v>
      </c>
      <c r="G405" s="19" t="s">
        <v>327</v>
      </c>
      <c r="H405" s="20">
        <v>42430</v>
      </c>
      <c r="I405" s="20">
        <v>42430</v>
      </c>
      <c r="J405" s="34">
        <v>6</v>
      </c>
      <c r="K405" s="37">
        <f t="shared" si="52"/>
        <v>6</v>
      </c>
      <c r="L405" s="37">
        <f t="shared" si="53"/>
        <v>12</v>
      </c>
      <c r="M405" s="19" t="s">
        <v>47</v>
      </c>
      <c r="N405" s="47">
        <v>20</v>
      </c>
      <c r="O405" s="19" t="s">
        <v>48</v>
      </c>
      <c r="P405" s="19" t="s">
        <v>49</v>
      </c>
      <c r="Q405" s="19" t="s">
        <v>48</v>
      </c>
      <c r="R405" s="19" t="s">
        <v>373</v>
      </c>
      <c r="S405" s="19" t="s">
        <v>48</v>
      </c>
      <c r="T405" s="39">
        <f t="shared" si="54"/>
        <v>500</v>
      </c>
      <c r="U405" s="39">
        <f t="shared" si="45"/>
        <v>6000</v>
      </c>
      <c r="V405" s="36">
        <v>250</v>
      </c>
      <c r="W405" s="36">
        <v>100</v>
      </c>
      <c r="X405" s="18">
        <v>0</v>
      </c>
      <c r="Y405" s="18">
        <v>350</v>
      </c>
      <c r="Z405" s="18">
        <v>4200</v>
      </c>
      <c r="AA405" s="18">
        <v>10200</v>
      </c>
      <c r="AB405" s="36"/>
      <c r="AC405" s="36"/>
    </row>
    <row r="406" s="3" customFormat="1" ht="31.5" customHeight="1" spans="1:29">
      <c r="A406" s="18">
        <v>398</v>
      </c>
      <c r="B406" s="18" t="s">
        <v>486</v>
      </c>
      <c r="C406" s="18" t="s">
        <v>487</v>
      </c>
      <c r="D406" s="18" t="s">
        <v>44</v>
      </c>
      <c r="E406" s="18"/>
      <c r="F406" s="19" t="s">
        <v>327</v>
      </c>
      <c r="G406" s="19" t="s">
        <v>327</v>
      </c>
      <c r="H406" s="20">
        <v>43405</v>
      </c>
      <c r="I406" s="20">
        <v>43405</v>
      </c>
      <c r="J406" s="34">
        <v>0</v>
      </c>
      <c r="K406" s="37">
        <f t="shared" si="52"/>
        <v>3</v>
      </c>
      <c r="L406" s="37">
        <f t="shared" si="53"/>
        <v>3</v>
      </c>
      <c r="M406" s="19" t="s">
        <v>328</v>
      </c>
      <c r="N406" s="47">
        <v>20</v>
      </c>
      <c r="O406" s="19" t="s">
        <v>48</v>
      </c>
      <c r="P406" s="19" t="s">
        <v>48</v>
      </c>
      <c r="Q406" s="19" t="s">
        <v>48</v>
      </c>
      <c r="R406" s="19"/>
      <c r="S406" s="19" t="s">
        <v>48</v>
      </c>
      <c r="T406" s="39">
        <f t="shared" si="54"/>
        <v>200</v>
      </c>
      <c r="U406" s="39">
        <f t="shared" si="45"/>
        <v>2400</v>
      </c>
      <c r="V406" s="36">
        <f t="shared" ref="V406:V412" si="55">IF(S406="是",T406/2,0)</f>
        <v>100</v>
      </c>
      <c r="W406" s="36"/>
      <c r="X406" s="18">
        <v>0</v>
      </c>
      <c r="Y406" s="18">
        <f t="shared" ref="Y406:Y412" si="56">SUM(V406:X406)</f>
        <v>100</v>
      </c>
      <c r="Z406" s="18">
        <f t="shared" ref="Z406:Z412" si="57">Y406*12</f>
        <v>1200</v>
      </c>
      <c r="AA406" s="18">
        <f t="shared" ref="AA406:AA413" si="58">U406+Z406</f>
        <v>3600</v>
      </c>
      <c r="AB406" s="36"/>
      <c r="AC406" s="36" t="s">
        <v>50</v>
      </c>
    </row>
    <row r="407" s="3" customFormat="1" ht="31.5" customHeight="1" spans="1:29">
      <c r="A407" s="18">
        <v>399</v>
      </c>
      <c r="B407" s="18" t="s">
        <v>488</v>
      </c>
      <c r="C407" s="18" t="s">
        <v>487</v>
      </c>
      <c r="D407" s="18" t="s">
        <v>44</v>
      </c>
      <c r="E407" s="18"/>
      <c r="F407" s="19" t="s">
        <v>327</v>
      </c>
      <c r="G407" s="19" t="s">
        <v>327</v>
      </c>
      <c r="H407" s="20">
        <v>43313</v>
      </c>
      <c r="I407" s="20">
        <v>43313</v>
      </c>
      <c r="J407" s="34">
        <v>0</v>
      </c>
      <c r="K407" s="37">
        <f t="shared" si="52"/>
        <v>3</v>
      </c>
      <c r="L407" s="37">
        <f t="shared" si="53"/>
        <v>3</v>
      </c>
      <c r="M407" s="19" t="s">
        <v>328</v>
      </c>
      <c r="N407" s="47">
        <v>20</v>
      </c>
      <c r="O407" s="19" t="s">
        <v>48</v>
      </c>
      <c r="P407" s="19" t="s">
        <v>48</v>
      </c>
      <c r="Q407" s="19" t="s">
        <v>48</v>
      </c>
      <c r="R407" s="19"/>
      <c r="S407" s="19" t="s">
        <v>48</v>
      </c>
      <c r="T407" s="39">
        <f t="shared" si="54"/>
        <v>200</v>
      </c>
      <c r="U407" s="39">
        <f t="shared" si="45"/>
        <v>2400</v>
      </c>
      <c r="V407" s="36">
        <f t="shared" si="55"/>
        <v>100</v>
      </c>
      <c r="W407" s="36"/>
      <c r="X407" s="18">
        <v>0</v>
      </c>
      <c r="Y407" s="18">
        <f t="shared" si="56"/>
        <v>100</v>
      </c>
      <c r="Z407" s="18">
        <f t="shared" si="57"/>
        <v>1200</v>
      </c>
      <c r="AA407" s="18">
        <f t="shared" si="58"/>
        <v>3600</v>
      </c>
      <c r="AB407" s="36"/>
      <c r="AC407" s="36" t="s">
        <v>50</v>
      </c>
    </row>
    <row r="408" s="3" customFormat="1" ht="31.5" customHeight="1" spans="1:29">
      <c r="A408" s="18">
        <v>400</v>
      </c>
      <c r="B408" s="18" t="s">
        <v>489</v>
      </c>
      <c r="C408" s="18" t="s">
        <v>487</v>
      </c>
      <c r="D408" s="18" t="s">
        <v>44</v>
      </c>
      <c r="E408" s="18"/>
      <c r="F408" s="19" t="s">
        <v>327</v>
      </c>
      <c r="G408" s="19" t="s">
        <v>327</v>
      </c>
      <c r="H408" s="20">
        <v>43252</v>
      </c>
      <c r="I408" s="20">
        <v>43252</v>
      </c>
      <c r="J408" s="34">
        <v>0</v>
      </c>
      <c r="K408" s="37">
        <f t="shared" si="52"/>
        <v>4</v>
      </c>
      <c r="L408" s="37">
        <f t="shared" si="53"/>
        <v>4</v>
      </c>
      <c r="M408" s="19" t="s">
        <v>328</v>
      </c>
      <c r="N408" s="47">
        <v>20</v>
      </c>
      <c r="O408" s="19" t="s">
        <v>48</v>
      </c>
      <c r="P408" s="19" t="s">
        <v>48</v>
      </c>
      <c r="Q408" s="19" t="s">
        <v>48</v>
      </c>
      <c r="R408" s="19"/>
      <c r="S408" s="19" t="s">
        <v>48</v>
      </c>
      <c r="T408" s="39">
        <f t="shared" si="54"/>
        <v>200</v>
      </c>
      <c r="U408" s="39">
        <f t="shared" si="45"/>
        <v>2400</v>
      </c>
      <c r="V408" s="36">
        <f t="shared" si="55"/>
        <v>100</v>
      </c>
      <c r="W408" s="36"/>
      <c r="X408" s="18">
        <v>0</v>
      </c>
      <c r="Y408" s="18">
        <f t="shared" si="56"/>
        <v>100</v>
      </c>
      <c r="Z408" s="18">
        <f t="shared" si="57"/>
        <v>1200</v>
      </c>
      <c r="AA408" s="18">
        <f t="shared" si="58"/>
        <v>3600</v>
      </c>
      <c r="AB408" s="36"/>
      <c r="AC408" s="36"/>
    </row>
    <row r="409" s="3" customFormat="1" ht="31.5" customHeight="1" spans="1:29">
      <c r="A409" s="18">
        <v>401</v>
      </c>
      <c r="B409" s="18" t="s">
        <v>490</v>
      </c>
      <c r="C409" s="18" t="s">
        <v>487</v>
      </c>
      <c r="D409" s="18" t="s">
        <v>44</v>
      </c>
      <c r="E409" s="18"/>
      <c r="F409" s="19" t="s">
        <v>327</v>
      </c>
      <c r="G409" s="19" t="s">
        <v>327</v>
      </c>
      <c r="H409" s="20">
        <v>42917</v>
      </c>
      <c r="I409" s="20">
        <v>42917</v>
      </c>
      <c r="J409" s="34">
        <v>0</v>
      </c>
      <c r="K409" s="37">
        <f t="shared" si="52"/>
        <v>5</v>
      </c>
      <c r="L409" s="37">
        <f t="shared" si="53"/>
        <v>5</v>
      </c>
      <c r="M409" s="19" t="s">
        <v>328</v>
      </c>
      <c r="N409" s="47">
        <v>20</v>
      </c>
      <c r="O409" s="19" t="s">
        <v>48</v>
      </c>
      <c r="P409" s="19" t="s">
        <v>48</v>
      </c>
      <c r="Q409" s="19" t="s">
        <v>48</v>
      </c>
      <c r="R409" s="19"/>
      <c r="S409" s="19" t="s">
        <v>48</v>
      </c>
      <c r="T409" s="39">
        <f t="shared" si="54"/>
        <v>400</v>
      </c>
      <c r="U409" s="39">
        <f t="shared" si="45"/>
        <v>4800</v>
      </c>
      <c r="V409" s="36">
        <f t="shared" si="55"/>
        <v>200</v>
      </c>
      <c r="W409" s="36"/>
      <c r="X409" s="18">
        <v>0</v>
      </c>
      <c r="Y409" s="18">
        <f t="shared" si="56"/>
        <v>200</v>
      </c>
      <c r="Z409" s="18">
        <f t="shared" si="57"/>
        <v>2400</v>
      </c>
      <c r="AA409" s="18">
        <f t="shared" si="58"/>
        <v>7200</v>
      </c>
      <c r="AB409" s="36"/>
      <c r="AC409" s="36"/>
    </row>
    <row r="410" s="3" customFormat="1" ht="31.5" customHeight="1" spans="1:29">
      <c r="A410" s="18">
        <v>402</v>
      </c>
      <c r="B410" s="18" t="s">
        <v>491</v>
      </c>
      <c r="C410" s="18" t="s">
        <v>487</v>
      </c>
      <c r="D410" s="18" t="s">
        <v>44</v>
      </c>
      <c r="E410" s="18"/>
      <c r="F410" s="19" t="s">
        <v>327</v>
      </c>
      <c r="G410" s="19" t="s">
        <v>327</v>
      </c>
      <c r="H410" s="20">
        <v>41030</v>
      </c>
      <c r="I410" s="20">
        <v>41030</v>
      </c>
      <c r="J410" s="34">
        <v>0</v>
      </c>
      <c r="K410" s="37">
        <f t="shared" si="52"/>
        <v>10</v>
      </c>
      <c r="L410" s="37">
        <f t="shared" si="53"/>
        <v>10</v>
      </c>
      <c r="M410" s="19" t="s">
        <v>47</v>
      </c>
      <c r="N410" s="47">
        <v>20</v>
      </c>
      <c r="O410" s="19" t="s">
        <v>48</v>
      </c>
      <c r="P410" s="19" t="s">
        <v>48</v>
      </c>
      <c r="Q410" s="19" t="s">
        <v>48</v>
      </c>
      <c r="R410" s="19"/>
      <c r="S410" s="19" t="s">
        <v>48</v>
      </c>
      <c r="T410" s="39">
        <f t="shared" si="54"/>
        <v>500</v>
      </c>
      <c r="U410" s="39">
        <f t="shared" si="45"/>
        <v>6000</v>
      </c>
      <c r="V410" s="36">
        <f t="shared" si="55"/>
        <v>250</v>
      </c>
      <c r="W410" s="36"/>
      <c r="X410" s="18">
        <v>0</v>
      </c>
      <c r="Y410" s="18">
        <f t="shared" si="56"/>
        <v>250</v>
      </c>
      <c r="Z410" s="18">
        <f t="shared" si="57"/>
        <v>3000</v>
      </c>
      <c r="AA410" s="18">
        <f t="shared" si="58"/>
        <v>9000</v>
      </c>
      <c r="AB410" s="36"/>
      <c r="AC410" s="36"/>
    </row>
    <row r="411" s="3" customFormat="1" ht="31.5" customHeight="1" spans="1:29">
      <c r="A411" s="18">
        <v>403</v>
      </c>
      <c r="B411" s="18" t="s">
        <v>492</v>
      </c>
      <c r="C411" s="18" t="s">
        <v>487</v>
      </c>
      <c r="D411" s="18" t="s">
        <v>44</v>
      </c>
      <c r="E411" s="18" t="s">
        <v>365</v>
      </c>
      <c r="F411" s="19" t="s">
        <v>327</v>
      </c>
      <c r="G411" s="19" t="s">
        <v>327</v>
      </c>
      <c r="H411" s="20">
        <v>40603</v>
      </c>
      <c r="I411" s="20">
        <v>40603</v>
      </c>
      <c r="J411" s="34">
        <v>0</v>
      </c>
      <c r="K411" s="37">
        <f t="shared" si="52"/>
        <v>11</v>
      </c>
      <c r="L411" s="37">
        <f t="shared" si="53"/>
        <v>11</v>
      </c>
      <c r="M411" s="19" t="s">
        <v>47</v>
      </c>
      <c r="N411" s="47">
        <v>20</v>
      </c>
      <c r="O411" s="19" t="s">
        <v>48</v>
      </c>
      <c r="P411" s="19" t="s">
        <v>48</v>
      </c>
      <c r="Q411" s="19" t="s">
        <v>48</v>
      </c>
      <c r="R411" s="19"/>
      <c r="S411" s="19" t="s">
        <v>48</v>
      </c>
      <c r="T411" s="39">
        <f t="shared" si="54"/>
        <v>500</v>
      </c>
      <c r="U411" s="39">
        <f t="shared" si="45"/>
        <v>6000</v>
      </c>
      <c r="V411" s="36">
        <f t="shared" si="55"/>
        <v>250</v>
      </c>
      <c r="W411" s="36"/>
      <c r="X411" s="18">
        <v>0</v>
      </c>
      <c r="Y411" s="18">
        <f t="shared" si="56"/>
        <v>250</v>
      </c>
      <c r="Z411" s="18">
        <f t="shared" si="57"/>
        <v>3000</v>
      </c>
      <c r="AA411" s="18">
        <f t="shared" si="58"/>
        <v>9000</v>
      </c>
      <c r="AB411" s="36"/>
      <c r="AC411" s="36"/>
    </row>
    <row r="412" s="3" customFormat="1" ht="31.5" customHeight="1" spans="1:29">
      <c r="A412" s="18">
        <v>404</v>
      </c>
      <c r="B412" s="18" t="s">
        <v>493</v>
      </c>
      <c r="C412" s="18" t="s">
        <v>487</v>
      </c>
      <c r="D412" s="18" t="s">
        <v>44</v>
      </c>
      <c r="E412" s="18" t="s">
        <v>368</v>
      </c>
      <c r="F412" s="19" t="s">
        <v>327</v>
      </c>
      <c r="G412" s="19" t="s">
        <v>327</v>
      </c>
      <c r="H412" s="20">
        <v>40269</v>
      </c>
      <c r="I412" s="20">
        <v>40269</v>
      </c>
      <c r="J412" s="34">
        <v>0</v>
      </c>
      <c r="K412" s="37">
        <f t="shared" si="52"/>
        <v>12</v>
      </c>
      <c r="L412" s="37">
        <f t="shared" si="53"/>
        <v>12</v>
      </c>
      <c r="M412" s="19" t="s">
        <v>47</v>
      </c>
      <c r="N412" s="47">
        <v>20</v>
      </c>
      <c r="O412" s="19" t="s">
        <v>48</v>
      </c>
      <c r="P412" s="19" t="s">
        <v>48</v>
      </c>
      <c r="Q412" s="19" t="s">
        <v>48</v>
      </c>
      <c r="R412" s="19"/>
      <c r="S412" s="19" t="s">
        <v>48</v>
      </c>
      <c r="T412" s="39">
        <f t="shared" si="54"/>
        <v>500</v>
      </c>
      <c r="U412" s="39">
        <f t="shared" si="45"/>
        <v>6000</v>
      </c>
      <c r="V412" s="36">
        <f t="shared" si="55"/>
        <v>250</v>
      </c>
      <c r="W412" s="36"/>
      <c r="X412" s="18">
        <v>0</v>
      </c>
      <c r="Y412" s="18">
        <f t="shared" si="56"/>
        <v>250</v>
      </c>
      <c r="Z412" s="18">
        <f t="shared" si="57"/>
        <v>3000</v>
      </c>
      <c r="AA412" s="18">
        <f t="shared" si="58"/>
        <v>9000</v>
      </c>
      <c r="AB412" s="36"/>
      <c r="AC412" s="36"/>
    </row>
    <row r="413" s="3" customFormat="1" ht="31.5" customHeight="1" spans="1:29">
      <c r="A413" s="18">
        <v>405</v>
      </c>
      <c r="B413" s="18" t="s">
        <v>494</v>
      </c>
      <c r="C413" s="18" t="s">
        <v>495</v>
      </c>
      <c r="D413" s="18" t="s">
        <v>44</v>
      </c>
      <c r="E413" s="18"/>
      <c r="F413" s="19" t="s">
        <v>327</v>
      </c>
      <c r="G413" s="19" t="s">
        <v>46</v>
      </c>
      <c r="H413" s="20">
        <v>44287</v>
      </c>
      <c r="I413" s="20">
        <v>44287</v>
      </c>
      <c r="J413" s="34">
        <v>0</v>
      </c>
      <c r="K413" s="37">
        <f t="shared" ref="K413:K437" si="59">IF(I413="",0,IF(I413&gt;=H413,INT(YEARFRAC(DATE(2022,7,11),I413,1)),INT(YEARFRAC(DATE(2022,7,11),H413,1))))-IF(AB413="",0,AB413)</f>
        <v>1</v>
      </c>
      <c r="L413" s="37">
        <f t="shared" ref="L413:L437" si="60">J413+K413</f>
        <v>1</v>
      </c>
      <c r="M413" s="19" t="s">
        <v>328</v>
      </c>
      <c r="N413" s="42">
        <v>20</v>
      </c>
      <c r="O413" s="19" t="s">
        <v>48</v>
      </c>
      <c r="P413" s="19" t="s">
        <v>48</v>
      </c>
      <c r="Q413" s="19" t="s">
        <v>48</v>
      </c>
      <c r="R413" s="19"/>
      <c r="S413" s="19" t="s">
        <v>48</v>
      </c>
      <c r="T413" s="39">
        <f t="shared" ref="T413:T437" si="61">IF(L413&gt;=8,500,IF(L413&gt;=5,400,IF(L413&gt;=3,200,IF(L413&gt;=1,100,0))))</f>
        <v>100</v>
      </c>
      <c r="U413" s="39">
        <f t="shared" si="45"/>
        <v>1200</v>
      </c>
      <c r="V413" s="36">
        <f t="shared" ref="V413:V437" si="62">IF(S413="是",T413/2,0)</f>
        <v>50</v>
      </c>
      <c r="W413" s="36" t="str">
        <f>IF(R413="","",VLOOKUP(R413,'E:\从教津贴\08 从教津贴\2021-2022从教津贴资料汇总\[2022年从教津贴电子表格（20220901）.xlsx]不可删除和修改'!#REF!,2,0))</f>
        <v/>
      </c>
      <c r="X413" s="18">
        <f t="shared" ref="X413:X437" si="63">IF(M413="研究生及以上",200,0)</f>
        <v>0</v>
      </c>
      <c r="Y413" s="18">
        <f t="shared" ref="Y413:Y437" si="64">SUM(V413:X413)</f>
        <v>50</v>
      </c>
      <c r="Z413" s="18">
        <f t="shared" ref="Z413:Z437" si="65">Y413*12</f>
        <v>600</v>
      </c>
      <c r="AA413" s="18">
        <f t="shared" ref="AA413:AA437" si="66">IF(K413=0,0,IF(AND(F413="幼儿园",OR(M413="小学",M413="初中",M413="高中",M413="中专")),0,IF(AND(F413&lt;&gt;"幼儿园",OR(M413="小学",M413="初中",M413="高中",M413="中专",M413="大专")),0,IF(AND(N413&gt;1,O413="是",P413="是",Q413="是"),U413+Z413,"0"))))</f>
        <v>1800</v>
      </c>
      <c r="AB413" s="36"/>
      <c r="AC413" s="36" t="s">
        <v>50</v>
      </c>
    </row>
    <row r="414" s="3" customFormat="1" ht="31.5" customHeight="1" spans="1:29">
      <c r="A414" s="18">
        <v>406</v>
      </c>
      <c r="B414" s="18" t="s">
        <v>496</v>
      </c>
      <c r="C414" s="18" t="s">
        <v>495</v>
      </c>
      <c r="D414" s="18" t="s">
        <v>44</v>
      </c>
      <c r="E414" s="18"/>
      <c r="F414" s="19" t="s">
        <v>327</v>
      </c>
      <c r="G414" s="19" t="s">
        <v>45</v>
      </c>
      <c r="H414" s="20">
        <v>41365</v>
      </c>
      <c r="I414" s="20">
        <v>41365</v>
      </c>
      <c r="J414" s="34">
        <v>2</v>
      </c>
      <c r="K414" s="37">
        <f t="shared" si="59"/>
        <v>4</v>
      </c>
      <c r="L414" s="37">
        <f t="shared" si="60"/>
        <v>6</v>
      </c>
      <c r="M414" s="19" t="s">
        <v>328</v>
      </c>
      <c r="N414" s="42">
        <v>20</v>
      </c>
      <c r="O414" s="19" t="s">
        <v>48</v>
      </c>
      <c r="P414" s="19" t="s">
        <v>48</v>
      </c>
      <c r="Q414" s="19" t="s">
        <v>48</v>
      </c>
      <c r="R414" s="19"/>
      <c r="S414" s="19" t="s">
        <v>48</v>
      </c>
      <c r="T414" s="39">
        <f t="shared" si="61"/>
        <v>400</v>
      </c>
      <c r="U414" s="39">
        <f t="shared" si="45"/>
        <v>4800</v>
      </c>
      <c r="V414" s="36">
        <f t="shared" si="62"/>
        <v>200</v>
      </c>
      <c r="W414" s="36" t="str">
        <f>IF(R414="","",VLOOKUP(R414,'E:\从教津贴\08 从教津贴\2021-2022从教津贴资料汇总\[2022年从教津贴电子表格（20220901）.xlsx]不可删除和修改'!#REF!,2,0))</f>
        <v/>
      </c>
      <c r="X414" s="18">
        <f t="shared" si="63"/>
        <v>0</v>
      </c>
      <c r="Y414" s="18">
        <f t="shared" si="64"/>
        <v>200</v>
      </c>
      <c r="Z414" s="18">
        <f t="shared" si="65"/>
        <v>2400</v>
      </c>
      <c r="AA414" s="18">
        <f t="shared" si="66"/>
        <v>7200</v>
      </c>
      <c r="AB414" s="36">
        <v>5</v>
      </c>
      <c r="AC414" s="36" t="s">
        <v>50</v>
      </c>
    </row>
    <row r="415" s="3" customFormat="1" ht="31.5" customHeight="1" spans="1:29">
      <c r="A415" s="18">
        <v>407</v>
      </c>
      <c r="B415" s="18" t="s">
        <v>497</v>
      </c>
      <c r="C415" s="18" t="s">
        <v>495</v>
      </c>
      <c r="D415" s="18" t="s">
        <v>44</v>
      </c>
      <c r="E415" s="18"/>
      <c r="F415" s="19" t="s">
        <v>327</v>
      </c>
      <c r="G415" s="19" t="s">
        <v>45</v>
      </c>
      <c r="H415" s="20">
        <v>43405</v>
      </c>
      <c r="I415" s="20">
        <v>43405</v>
      </c>
      <c r="J415" s="34">
        <v>0</v>
      </c>
      <c r="K415" s="37">
        <f t="shared" si="59"/>
        <v>3</v>
      </c>
      <c r="L415" s="37">
        <f t="shared" si="60"/>
        <v>3</v>
      </c>
      <c r="M415" s="19" t="s">
        <v>328</v>
      </c>
      <c r="N415" s="42">
        <v>20</v>
      </c>
      <c r="O415" s="19" t="s">
        <v>48</v>
      </c>
      <c r="P415" s="19" t="s">
        <v>48</v>
      </c>
      <c r="Q415" s="19" t="s">
        <v>48</v>
      </c>
      <c r="R415" s="19"/>
      <c r="S415" s="19" t="s">
        <v>48</v>
      </c>
      <c r="T415" s="39">
        <f t="shared" si="61"/>
        <v>200</v>
      </c>
      <c r="U415" s="39">
        <f t="shared" si="45"/>
        <v>2400</v>
      </c>
      <c r="V415" s="36">
        <f t="shared" si="62"/>
        <v>100</v>
      </c>
      <c r="W415" s="36" t="str">
        <f>IF(R415="","",VLOOKUP(R415,'E:\从教津贴\08 从教津贴\2021-2022从教津贴资料汇总\[2022年从教津贴电子表格（20220901）.xlsx]不可删除和修改'!#REF!,2,0))</f>
        <v/>
      </c>
      <c r="X415" s="18">
        <f t="shared" si="63"/>
        <v>0</v>
      </c>
      <c r="Y415" s="18">
        <f t="shared" si="64"/>
        <v>100</v>
      </c>
      <c r="Z415" s="18">
        <f t="shared" si="65"/>
        <v>1200</v>
      </c>
      <c r="AA415" s="18">
        <f t="shared" si="66"/>
        <v>3600</v>
      </c>
      <c r="AB415" s="36"/>
      <c r="AC415" s="36"/>
    </row>
    <row r="416" s="3" customFormat="1" ht="31.5" customHeight="1" spans="1:29">
      <c r="A416" s="18">
        <v>408</v>
      </c>
      <c r="B416" s="18" t="s">
        <v>498</v>
      </c>
      <c r="C416" s="18" t="s">
        <v>495</v>
      </c>
      <c r="D416" s="18" t="s">
        <v>44</v>
      </c>
      <c r="E416" s="18"/>
      <c r="F416" s="19" t="s">
        <v>327</v>
      </c>
      <c r="G416" s="19" t="s">
        <v>327</v>
      </c>
      <c r="H416" s="20">
        <v>41730</v>
      </c>
      <c r="I416" s="20">
        <v>41730</v>
      </c>
      <c r="J416" s="34">
        <v>0</v>
      </c>
      <c r="K416" s="37">
        <f t="shared" si="59"/>
        <v>5</v>
      </c>
      <c r="L416" s="37">
        <f t="shared" si="60"/>
        <v>5</v>
      </c>
      <c r="M416" s="19" t="s">
        <v>328</v>
      </c>
      <c r="N416" s="42">
        <v>20</v>
      </c>
      <c r="O416" s="19" t="s">
        <v>48</v>
      </c>
      <c r="P416" s="19" t="s">
        <v>48</v>
      </c>
      <c r="Q416" s="19" t="s">
        <v>48</v>
      </c>
      <c r="R416" s="19"/>
      <c r="S416" s="19" t="s">
        <v>48</v>
      </c>
      <c r="T416" s="39">
        <f t="shared" si="61"/>
        <v>400</v>
      </c>
      <c r="U416" s="39">
        <f t="shared" si="45"/>
        <v>4800</v>
      </c>
      <c r="V416" s="36">
        <f t="shared" si="62"/>
        <v>200</v>
      </c>
      <c r="W416" s="36" t="str">
        <f>IF(R416="","",VLOOKUP(R416,'E:\从教津贴\08 从教津贴\2021-2022从教津贴资料汇总\[2022年从教津贴电子表格（20220901）.xlsx]不可删除和修改'!#REF!,2,0))</f>
        <v/>
      </c>
      <c r="X416" s="18">
        <f t="shared" si="63"/>
        <v>0</v>
      </c>
      <c r="Y416" s="18">
        <f t="shared" si="64"/>
        <v>200</v>
      </c>
      <c r="Z416" s="18">
        <f t="shared" si="65"/>
        <v>2400</v>
      </c>
      <c r="AA416" s="18">
        <f t="shared" si="66"/>
        <v>7200</v>
      </c>
      <c r="AB416" s="36">
        <v>3</v>
      </c>
      <c r="AC416" s="36"/>
    </row>
    <row r="417" s="3" customFormat="1" ht="31.5" customHeight="1" spans="1:29">
      <c r="A417" s="18">
        <v>409</v>
      </c>
      <c r="B417" s="18" t="s">
        <v>499</v>
      </c>
      <c r="C417" s="18" t="s">
        <v>495</v>
      </c>
      <c r="D417" s="18" t="s">
        <v>44</v>
      </c>
      <c r="E417" s="18"/>
      <c r="F417" s="19" t="s">
        <v>327</v>
      </c>
      <c r="G417" s="19" t="s">
        <v>327</v>
      </c>
      <c r="H417" s="20">
        <v>40878</v>
      </c>
      <c r="I417" s="20">
        <v>40878</v>
      </c>
      <c r="J417" s="34">
        <v>0</v>
      </c>
      <c r="K417" s="37">
        <f t="shared" si="59"/>
        <v>6</v>
      </c>
      <c r="L417" s="37">
        <f t="shared" si="60"/>
        <v>6</v>
      </c>
      <c r="M417" s="19" t="s">
        <v>328</v>
      </c>
      <c r="N417" s="42">
        <v>20</v>
      </c>
      <c r="O417" s="19" t="s">
        <v>48</v>
      </c>
      <c r="P417" s="19" t="s">
        <v>48</v>
      </c>
      <c r="Q417" s="19" t="s">
        <v>48</v>
      </c>
      <c r="R417" s="19"/>
      <c r="S417" s="19" t="s">
        <v>48</v>
      </c>
      <c r="T417" s="39">
        <f t="shared" si="61"/>
        <v>400</v>
      </c>
      <c r="U417" s="39">
        <f t="shared" si="45"/>
        <v>4800</v>
      </c>
      <c r="V417" s="36">
        <f t="shared" si="62"/>
        <v>200</v>
      </c>
      <c r="W417" s="36" t="str">
        <f>IF(R417="","",VLOOKUP(R417,'E:\从教津贴\08 从教津贴\2021-2022从教津贴资料汇总\[2022年从教津贴电子表格（20220901）.xlsx]不可删除和修改'!#REF!,2,0))</f>
        <v/>
      </c>
      <c r="X417" s="18">
        <f t="shared" si="63"/>
        <v>0</v>
      </c>
      <c r="Y417" s="18">
        <f t="shared" si="64"/>
        <v>200</v>
      </c>
      <c r="Z417" s="18">
        <f t="shared" si="65"/>
        <v>2400</v>
      </c>
      <c r="AA417" s="18">
        <f t="shared" si="66"/>
        <v>7200</v>
      </c>
      <c r="AB417" s="36">
        <v>4</v>
      </c>
      <c r="AC417" s="36"/>
    </row>
    <row r="418" s="3" customFormat="1" ht="31.5" customHeight="1" spans="1:29">
      <c r="A418" s="18">
        <v>410</v>
      </c>
      <c r="B418" s="18" t="s">
        <v>500</v>
      </c>
      <c r="C418" s="18" t="s">
        <v>495</v>
      </c>
      <c r="D418" s="18" t="s">
        <v>44</v>
      </c>
      <c r="E418" s="18"/>
      <c r="F418" s="19" t="s">
        <v>327</v>
      </c>
      <c r="G418" s="19" t="s">
        <v>327</v>
      </c>
      <c r="H418" s="20">
        <v>42705</v>
      </c>
      <c r="I418" s="20">
        <v>42705</v>
      </c>
      <c r="J418" s="34">
        <v>0</v>
      </c>
      <c r="K418" s="37">
        <f t="shared" si="59"/>
        <v>5</v>
      </c>
      <c r="L418" s="37">
        <f t="shared" si="60"/>
        <v>5</v>
      </c>
      <c r="M418" s="19" t="s">
        <v>47</v>
      </c>
      <c r="N418" s="42">
        <v>20</v>
      </c>
      <c r="O418" s="19" t="s">
        <v>48</v>
      </c>
      <c r="P418" s="19" t="s">
        <v>48</v>
      </c>
      <c r="Q418" s="19" t="s">
        <v>48</v>
      </c>
      <c r="R418" s="19"/>
      <c r="S418" s="19" t="s">
        <v>48</v>
      </c>
      <c r="T418" s="39">
        <f t="shared" si="61"/>
        <v>400</v>
      </c>
      <c r="U418" s="39">
        <f t="shared" si="45"/>
        <v>4800</v>
      </c>
      <c r="V418" s="36">
        <f t="shared" si="62"/>
        <v>200</v>
      </c>
      <c r="W418" s="36" t="str">
        <f>IF(R418="","",VLOOKUP(R418,'E:\从教津贴\08 从教津贴\2021-2022从教津贴资料汇总\[2022年从教津贴电子表格（20220901）.xlsx]不可删除和修改'!#REF!,2,0))</f>
        <v/>
      </c>
      <c r="X418" s="18">
        <f t="shared" si="63"/>
        <v>0</v>
      </c>
      <c r="Y418" s="18">
        <f t="shared" si="64"/>
        <v>200</v>
      </c>
      <c r="Z418" s="18">
        <f t="shared" si="65"/>
        <v>2400</v>
      </c>
      <c r="AA418" s="18">
        <f t="shared" si="66"/>
        <v>7200</v>
      </c>
      <c r="AB418" s="36"/>
      <c r="AC418" s="36"/>
    </row>
    <row r="419" s="3" customFormat="1" ht="31.5" customHeight="1" spans="1:29">
      <c r="A419" s="18">
        <v>411</v>
      </c>
      <c r="B419" s="18" t="s">
        <v>501</v>
      </c>
      <c r="C419" s="18" t="s">
        <v>495</v>
      </c>
      <c r="D419" s="18" t="s">
        <v>44</v>
      </c>
      <c r="E419" s="18"/>
      <c r="F419" s="19" t="s">
        <v>327</v>
      </c>
      <c r="G419" s="19" t="s">
        <v>327</v>
      </c>
      <c r="H419" s="20">
        <v>42339</v>
      </c>
      <c r="I419" s="20">
        <v>42339</v>
      </c>
      <c r="J419" s="34">
        <v>0</v>
      </c>
      <c r="K419" s="37">
        <f t="shared" si="59"/>
        <v>6</v>
      </c>
      <c r="L419" s="37">
        <f t="shared" si="60"/>
        <v>6</v>
      </c>
      <c r="M419" s="19" t="s">
        <v>47</v>
      </c>
      <c r="N419" s="42">
        <v>20</v>
      </c>
      <c r="O419" s="19" t="s">
        <v>48</v>
      </c>
      <c r="P419" s="19" t="s">
        <v>48</v>
      </c>
      <c r="Q419" s="19" t="s">
        <v>48</v>
      </c>
      <c r="R419" s="19"/>
      <c r="S419" s="19" t="s">
        <v>48</v>
      </c>
      <c r="T419" s="39">
        <f t="shared" si="61"/>
        <v>400</v>
      </c>
      <c r="U419" s="39">
        <f t="shared" si="45"/>
        <v>4800</v>
      </c>
      <c r="V419" s="36">
        <f t="shared" si="62"/>
        <v>200</v>
      </c>
      <c r="W419" s="36" t="str">
        <f>IF(R419="","",VLOOKUP(R419,'E:\从教津贴\08 从教津贴\2021-2022从教津贴资料汇总\[2022年从教津贴电子表格（20220901）.xlsx]不可删除和修改'!#REF!,2,0))</f>
        <v/>
      </c>
      <c r="X419" s="18">
        <f t="shared" si="63"/>
        <v>0</v>
      </c>
      <c r="Y419" s="18">
        <f t="shared" si="64"/>
        <v>200</v>
      </c>
      <c r="Z419" s="18">
        <f t="shared" si="65"/>
        <v>2400</v>
      </c>
      <c r="AA419" s="18">
        <f t="shared" si="66"/>
        <v>7200</v>
      </c>
      <c r="AB419" s="36"/>
      <c r="AC419" s="36"/>
    </row>
    <row r="420" s="3" customFormat="1" ht="31.5" customHeight="1" spans="1:29">
      <c r="A420" s="18">
        <v>412</v>
      </c>
      <c r="B420" s="18" t="s">
        <v>502</v>
      </c>
      <c r="C420" s="18" t="s">
        <v>495</v>
      </c>
      <c r="D420" s="18" t="s">
        <v>44</v>
      </c>
      <c r="E420" s="18"/>
      <c r="F420" s="19" t="s">
        <v>327</v>
      </c>
      <c r="G420" s="19" t="s">
        <v>327</v>
      </c>
      <c r="H420" s="20">
        <v>42339</v>
      </c>
      <c r="I420" s="20">
        <v>42339</v>
      </c>
      <c r="J420" s="34">
        <v>0</v>
      </c>
      <c r="K420" s="37">
        <f t="shared" si="59"/>
        <v>6</v>
      </c>
      <c r="L420" s="37">
        <f t="shared" si="60"/>
        <v>6</v>
      </c>
      <c r="M420" s="19" t="s">
        <v>47</v>
      </c>
      <c r="N420" s="42">
        <v>20</v>
      </c>
      <c r="O420" s="19" t="s">
        <v>48</v>
      </c>
      <c r="P420" s="19" t="s">
        <v>48</v>
      </c>
      <c r="Q420" s="19" t="s">
        <v>48</v>
      </c>
      <c r="R420" s="19"/>
      <c r="S420" s="19" t="s">
        <v>48</v>
      </c>
      <c r="T420" s="39">
        <f t="shared" si="61"/>
        <v>400</v>
      </c>
      <c r="U420" s="39">
        <f t="shared" si="45"/>
        <v>4800</v>
      </c>
      <c r="V420" s="36">
        <f t="shared" si="62"/>
        <v>200</v>
      </c>
      <c r="W420" s="36" t="str">
        <f>IF(R420="","",VLOOKUP(R420,'E:\从教津贴\08 从教津贴\2021-2022从教津贴资料汇总\[2022年从教津贴电子表格（20220901）.xlsx]不可删除和修改'!#REF!,2,0))</f>
        <v/>
      </c>
      <c r="X420" s="18">
        <f t="shared" si="63"/>
        <v>0</v>
      </c>
      <c r="Y420" s="18">
        <f t="shared" si="64"/>
        <v>200</v>
      </c>
      <c r="Z420" s="18">
        <f t="shared" si="65"/>
        <v>2400</v>
      </c>
      <c r="AA420" s="18">
        <f t="shared" si="66"/>
        <v>7200</v>
      </c>
      <c r="AB420" s="36"/>
      <c r="AC420" s="36"/>
    </row>
    <row r="421" s="3" customFormat="1" ht="31.5" customHeight="1" spans="1:29">
      <c r="A421" s="18">
        <v>413</v>
      </c>
      <c r="B421" s="18" t="s">
        <v>503</v>
      </c>
      <c r="C421" s="18" t="s">
        <v>495</v>
      </c>
      <c r="D421" s="18" t="s">
        <v>44</v>
      </c>
      <c r="E421" s="18"/>
      <c r="F421" s="19" t="s">
        <v>327</v>
      </c>
      <c r="G421" s="19" t="s">
        <v>327</v>
      </c>
      <c r="H421" s="20">
        <v>40787</v>
      </c>
      <c r="I421" s="20">
        <v>40787</v>
      </c>
      <c r="J421" s="34">
        <v>0</v>
      </c>
      <c r="K421" s="37">
        <f t="shared" si="59"/>
        <v>10</v>
      </c>
      <c r="L421" s="37">
        <f t="shared" si="60"/>
        <v>10</v>
      </c>
      <c r="M421" s="19" t="s">
        <v>47</v>
      </c>
      <c r="N421" s="42">
        <v>20</v>
      </c>
      <c r="O421" s="19" t="s">
        <v>48</v>
      </c>
      <c r="P421" s="19" t="s">
        <v>48</v>
      </c>
      <c r="Q421" s="19" t="s">
        <v>48</v>
      </c>
      <c r="R421" s="19"/>
      <c r="S421" s="19" t="s">
        <v>48</v>
      </c>
      <c r="T421" s="39">
        <f t="shared" si="61"/>
        <v>500</v>
      </c>
      <c r="U421" s="39">
        <f t="shared" si="45"/>
        <v>6000</v>
      </c>
      <c r="V421" s="36">
        <f t="shared" si="62"/>
        <v>250</v>
      </c>
      <c r="W421" s="36" t="str">
        <f>IF(R421="","",VLOOKUP(R421,'E:\从教津贴\08 从教津贴\2021-2022从教津贴资料汇总\[2022年从教津贴电子表格（20220901）.xlsx]不可删除和修改'!#REF!,2,0))</f>
        <v/>
      </c>
      <c r="X421" s="18">
        <f t="shared" si="63"/>
        <v>0</v>
      </c>
      <c r="Y421" s="18">
        <f t="shared" si="64"/>
        <v>250</v>
      </c>
      <c r="Z421" s="18">
        <f t="shared" si="65"/>
        <v>3000</v>
      </c>
      <c r="AA421" s="18">
        <f t="shared" si="66"/>
        <v>9000</v>
      </c>
      <c r="AB421" s="36"/>
      <c r="AC421" s="36"/>
    </row>
    <row r="422" s="3" customFormat="1" ht="31.5" customHeight="1" spans="1:29">
      <c r="A422" s="18">
        <v>414</v>
      </c>
      <c r="B422" s="18" t="s">
        <v>504</v>
      </c>
      <c r="C422" s="18" t="s">
        <v>495</v>
      </c>
      <c r="D422" s="18" t="s">
        <v>44</v>
      </c>
      <c r="E422" s="18"/>
      <c r="F422" s="19" t="s">
        <v>327</v>
      </c>
      <c r="G422" s="19" t="s">
        <v>327</v>
      </c>
      <c r="H422" s="20">
        <v>43160</v>
      </c>
      <c r="I422" s="20">
        <v>43160</v>
      </c>
      <c r="J422" s="34">
        <v>6</v>
      </c>
      <c r="K422" s="37">
        <f t="shared" si="59"/>
        <v>4</v>
      </c>
      <c r="L422" s="37">
        <f t="shared" si="60"/>
        <v>10</v>
      </c>
      <c r="M422" s="19" t="s">
        <v>328</v>
      </c>
      <c r="N422" s="42">
        <v>20</v>
      </c>
      <c r="O422" s="19" t="s">
        <v>48</v>
      </c>
      <c r="P422" s="19" t="s">
        <v>48</v>
      </c>
      <c r="Q422" s="19" t="s">
        <v>48</v>
      </c>
      <c r="R422" s="19"/>
      <c r="S422" s="19" t="s">
        <v>48</v>
      </c>
      <c r="T422" s="39">
        <f t="shared" si="61"/>
        <v>500</v>
      </c>
      <c r="U422" s="39">
        <f t="shared" si="45"/>
        <v>6000</v>
      </c>
      <c r="V422" s="36">
        <f t="shared" si="62"/>
        <v>250</v>
      </c>
      <c r="W422" s="36" t="str">
        <f>IF(R422="","",VLOOKUP(R422,'E:\从教津贴\08 从教津贴\2021-2022从教津贴资料汇总\[2022年从教津贴电子表格（20220901）.xlsx]不可删除和修改'!#REF!,2,0))</f>
        <v/>
      </c>
      <c r="X422" s="18">
        <f t="shared" si="63"/>
        <v>0</v>
      </c>
      <c r="Y422" s="18">
        <f t="shared" si="64"/>
        <v>250</v>
      </c>
      <c r="Z422" s="18">
        <f t="shared" si="65"/>
        <v>3000</v>
      </c>
      <c r="AA422" s="18">
        <f t="shared" si="66"/>
        <v>9000</v>
      </c>
      <c r="AB422" s="36"/>
      <c r="AC422" s="36"/>
    </row>
    <row r="423" s="3" customFormat="1" ht="31.5" customHeight="1" spans="1:29">
      <c r="A423" s="18">
        <v>415</v>
      </c>
      <c r="B423" s="18" t="s">
        <v>505</v>
      </c>
      <c r="C423" s="18" t="s">
        <v>495</v>
      </c>
      <c r="D423" s="18" t="s">
        <v>44</v>
      </c>
      <c r="E423" s="18"/>
      <c r="F423" s="19" t="s">
        <v>327</v>
      </c>
      <c r="G423" s="19" t="s">
        <v>46</v>
      </c>
      <c r="H423" s="20">
        <v>42705</v>
      </c>
      <c r="I423" s="20">
        <v>42705</v>
      </c>
      <c r="J423" s="34">
        <v>0</v>
      </c>
      <c r="K423" s="37">
        <f t="shared" si="59"/>
        <v>5</v>
      </c>
      <c r="L423" s="37">
        <f t="shared" si="60"/>
        <v>5</v>
      </c>
      <c r="M423" s="19" t="s">
        <v>328</v>
      </c>
      <c r="N423" s="42">
        <v>20</v>
      </c>
      <c r="O423" s="19" t="s">
        <v>48</v>
      </c>
      <c r="P423" s="19" t="s">
        <v>48</v>
      </c>
      <c r="Q423" s="19" t="s">
        <v>48</v>
      </c>
      <c r="R423" s="19"/>
      <c r="S423" s="19" t="s">
        <v>48</v>
      </c>
      <c r="T423" s="39">
        <f t="shared" si="61"/>
        <v>400</v>
      </c>
      <c r="U423" s="39">
        <f t="shared" si="45"/>
        <v>4800</v>
      </c>
      <c r="V423" s="36">
        <f t="shared" si="62"/>
        <v>200</v>
      </c>
      <c r="W423" s="36" t="str">
        <f>IF(R423="","",VLOOKUP(R423,'E:\从教津贴\08 从教津贴\2021-2022从教津贴资料汇总\[2022年从教津贴电子表格（20220901）.xlsx]不可删除和修改'!#REF!,2,0))</f>
        <v/>
      </c>
      <c r="X423" s="18">
        <f t="shared" si="63"/>
        <v>0</v>
      </c>
      <c r="Y423" s="18">
        <f t="shared" si="64"/>
        <v>200</v>
      </c>
      <c r="Z423" s="18">
        <f t="shared" si="65"/>
        <v>2400</v>
      </c>
      <c r="AA423" s="18">
        <f t="shared" si="66"/>
        <v>7200</v>
      </c>
      <c r="AB423" s="36"/>
      <c r="AC423" s="36"/>
    </row>
    <row r="424" s="3" customFormat="1" ht="31.5" customHeight="1" spans="1:29">
      <c r="A424" s="18">
        <v>416</v>
      </c>
      <c r="B424" s="18" t="s">
        <v>506</v>
      </c>
      <c r="C424" s="18" t="s">
        <v>495</v>
      </c>
      <c r="D424" s="18" t="s">
        <v>44</v>
      </c>
      <c r="E424" s="18"/>
      <c r="F424" s="19" t="s">
        <v>327</v>
      </c>
      <c r="G424" s="19" t="s">
        <v>327</v>
      </c>
      <c r="H424" s="20">
        <v>42705</v>
      </c>
      <c r="I424" s="20">
        <v>42705</v>
      </c>
      <c r="J424" s="34">
        <v>0</v>
      </c>
      <c r="K424" s="37">
        <f t="shared" si="59"/>
        <v>5</v>
      </c>
      <c r="L424" s="37">
        <f t="shared" si="60"/>
        <v>5</v>
      </c>
      <c r="M424" s="19" t="s">
        <v>47</v>
      </c>
      <c r="N424" s="42">
        <v>20</v>
      </c>
      <c r="O424" s="19" t="s">
        <v>48</v>
      </c>
      <c r="P424" s="19" t="s">
        <v>48</v>
      </c>
      <c r="Q424" s="19" t="s">
        <v>48</v>
      </c>
      <c r="R424" s="19"/>
      <c r="S424" s="19" t="s">
        <v>48</v>
      </c>
      <c r="T424" s="39">
        <f t="shared" si="61"/>
        <v>400</v>
      </c>
      <c r="U424" s="39">
        <f t="shared" si="45"/>
        <v>4800</v>
      </c>
      <c r="V424" s="36">
        <f t="shared" si="62"/>
        <v>200</v>
      </c>
      <c r="W424" s="36" t="str">
        <f>IF(R424="","",VLOOKUP(R424,'E:\从教津贴\08 从教津贴\2021-2022从教津贴资料汇总\[2022年从教津贴电子表格（20220901）.xlsx]不可删除和修改'!#REF!,2,0))</f>
        <v/>
      </c>
      <c r="X424" s="18">
        <f t="shared" si="63"/>
        <v>0</v>
      </c>
      <c r="Y424" s="18">
        <f t="shared" si="64"/>
        <v>200</v>
      </c>
      <c r="Z424" s="18">
        <f t="shared" si="65"/>
        <v>2400</v>
      </c>
      <c r="AA424" s="18">
        <f t="shared" si="66"/>
        <v>7200</v>
      </c>
      <c r="AB424" s="36"/>
      <c r="AC424" s="36"/>
    </row>
    <row r="425" s="3" customFormat="1" ht="31.5" customHeight="1" spans="1:29">
      <c r="A425" s="18">
        <v>417</v>
      </c>
      <c r="B425" s="18" t="s">
        <v>507</v>
      </c>
      <c r="C425" s="18" t="s">
        <v>495</v>
      </c>
      <c r="D425" s="18" t="s">
        <v>44</v>
      </c>
      <c r="E425" s="18"/>
      <c r="F425" s="19" t="s">
        <v>327</v>
      </c>
      <c r="G425" s="19" t="s">
        <v>327</v>
      </c>
      <c r="H425" s="20">
        <v>42675</v>
      </c>
      <c r="I425" s="20">
        <v>42675</v>
      </c>
      <c r="J425" s="34">
        <v>0</v>
      </c>
      <c r="K425" s="37">
        <f t="shared" si="59"/>
        <v>5</v>
      </c>
      <c r="L425" s="37">
        <f t="shared" si="60"/>
        <v>5</v>
      </c>
      <c r="M425" s="19" t="s">
        <v>328</v>
      </c>
      <c r="N425" s="42">
        <v>20</v>
      </c>
      <c r="O425" s="19" t="s">
        <v>48</v>
      </c>
      <c r="P425" s="19" t="s">
        <v>48</v>
      </c>
      <c r="Q425" s="19" t="s">
        <v>48</v>
      </c>
      <c r="R425" s="19"/>
      <c r="S425" s="19" t="s">
        <v>48</v>
      </c>
      <c r="T425" s="39">
        <f t="shared" si="61"/>
        <v>400</v>
      </c>
      <c r="U425" s="39">
        <f t="shared" si="45"/>
        <v>4800</v>
      </c>
      <c r="V425" s="36">
        <f t="shared" si="62"/>
        <v>200</v>
      </c>
      <c r="W425" s="36" t="str">
        <f>IF(R425="","",VLOOKUP(R425,'E:\从教津贴\08 从教津贴\2021-2022从教津贴资料汇总\[2022年从教津贴电子表格（20220901）.xlsx]不可删除和修改'!#REF!,2,0))</f>
        <v/>
      </c>
      <c r="X425" s="18">
        <f t="shared" si="63"/>
        <v>0</v>
      </c>
      <c r="Y425" s="18">
        <f t="shared" si="64"/>
        <v>200</v>
      </c>
      <c r="Z425" s="18">
        <f t="shared" si="65"/>
        <v>2400</v>
      </c>
      <c r="AA425" s="18">
        <f t="shared" si="66"/>
        <v>7200</v>
      </c>
      <c r="AB425" s="36"/>
      <c r="AC425" s="36"/>
    </row>
    <row r="426" s="3" customFormat="1" ht="31.5" customHeight="1" spans="1:29">
      <c r="A426" s="18">
        <v>418</v>
      </c>
      <c r="B426" s="18" t="s">
        <v>508</v>
      </c>
      <c r="C426" s="18" t="s">
        <v>495</v>
      </c>
      <c r="D426" s="18" t="s">
        <v>44</v>
      </c>
      <c r="E426" s="18" t="s">
        <v>365</v>
      </c>
      <c r="F426" s="19" t="s">
        <v>327</v>
      </c>
      <c r="G426" s="19" t="s">
        <v>327</v>
      </c>
      <c r="H426" s="20">
        <v>42644</v>
      </c>
      <c r="I426" s="20">
        <v>42644</v>
      </c>
      <c r="J426" s="34">
        <v>0</v>
      </c>
      <c r="K426" s="37">
        <f t="shared" si="59"/>
        <v>5</v>
      </c>
      <c r="L426" s="37">
        <f t="shared" si="60"/>
        <v>5</v>
      </c>
      <c r="M426" s="19" t="s">
        <v>47</v>
      </c>
      <c r="N426" s="42">
        <v>10</v>
      </c>
      <c r="O426" s="19" t="s">
        <v>48</v>
      </c>
      <c r="P426" s="19" t="s">
        <v>48</v>
      </c>
      <c r="Q426" s="19" t="s">
        <v>48</v>
      </c>
      <c r="R426" s="19"/>
      <c r="S426" s="19" t="s">
        <v>48</v>
      </c>
      <c r="T426" s="39">
        <f t="shared" si="61"/>
        <v>400</v>
      </c>
      <c r="U426" s="39">
        <f t="shared" si="45"/>
        <v>4800</v>
      </c>
      <c r="V426" s="36">
        <f t="shared" si="62"/>
        <v>200</v>
      </c>
      <c r="W426" s="36">
        <v>0</v>
      </c>
      <c r="X426" s="18">
        <f t="shared" si="63"/>
        <v>0</v>
      </c>
      <c r="Y426" s="18">
        <f t="shared" si="64"/>
        <v>200</v>
      </c>
      <c r="Z426" s="18">
        <f t="shared" si="65"/>
        <v>2400</v>
      </c>
      <c r="AA426" s="18">
        <f t="shared" si="66"/>
        <v>7200</v>
      </c>
      <c r="AB426" s="36"/>
      <c r="AC426" s="36"/>
    </row>
    <row r="427" s="3" customFormat="1" ht="31.5" customHeight="1" spans="1:29">
      <c r="A427" s="18">
        <v>419</v>
      </c>
      <c r="B427" s="18" t="s">
        <v>509</v>
      </c>
      <c r="C427" s="18" t="s">
        <v>495</v>
      </c>
      <c r="D427" s="18" t="s">
        <v>44</v>
      </c>
      <c r="E427" s="18"/>
      <c r="F427" s="19" t="s">
        <v>327</v>
      </c>
      <c r="G427" s="19" t="s">
        <v>327</v>
      </c>
      <c r="H427" s="20">
        <v>42370</v>
      </c>
      <c r="I427" s="20">
        <v>42370</v>
      </c>
      <c r="J427" s="34">
        <v>0</v>
      </c>
      <c r="K427" s="37">
        <f t="shared" si="59"/>
        <v>6</v>
      </c>
      <c r="L427" s="37">
        <f t="shared" si="60"/>
        <v>6</v>
      </c>
      <c r="M427" s="19" t="s">
        <v>328</v>
      </c>
      <c r="N427" s="42">
        <v>20</v>
      </c>
      <c r="O427" s="19" t="s">
        <v>48</v>
      </c>
      <c r="P427" s="19" t="s">
        <v>48</v>
      </c>
      <c r="Q427" s="19" t="s">
        <v>48</v>
      </c>
      <c r="R427" s="19"/>
      <c r="S427" s="19" t="s">
        <v>48</v>
      </c>
      <c r="T427" s="39">
        <f t="shared" si="61"/>
        <v>400</v>
      </c>
      <c r="U427" s="39">
        <f t="shared" si="45"/>
        <v>4800</v>
      </c>
      <c r="V427" s="36">
        <f t="shared" si="62"/>
        <v>200</v>
      </c>
      <c r="W427" s="36" t="str">
        <f>IF(R427="","",VLOOKUP(R427,'E:\从教津贴\08 从教津贴\2021-2022从教津贴资料汇总\[2022年从教津贴电子表格（20220901）.xlsx]不可删除和修改'!#REF!,2,0))</f>
        <v/>
      </c>
      <c r="X427" s="18">
        <f t="shared" si="63"/>
        <v>0</v>
      </c>
      <c r="Y427" s="18">
        <f t="shared" si="64"/>
        <v>200</v>
      </c>
      <c r="Z427" s="18">
        <f t="shared" si="65"/>
        <v>2400</v>
      </c>
      <c r="AA427" s="18">
        <f t="shared" si="66"/>
        <v>7200</v>
      </c>
      <c r="AB427" s="36"/>
      <c r="AC427" s="36"/>
    </row>
    <row r="428" s="3" customFormat="1" ht="31.5" customHeight="1" spans="1:29">
      <c r="A428" s="18">
        <v>420</v>
      </c>
      <c r="B428" s="18" t="s">
        <v>510</v>
      </c>
      <c r="C428" s="18" t="s">
        <v>495</v>
      </c>
      <c r="D428" s="18" t="s">
        <v>44</v>
      </c>
      <c r="E428" s="18"/>
      <c r="F428" s="19" t="s">
        <v>327</v>
      </c>
      <c r="G428" s="19" t="s">
        <v>327</v>
      </c>
      <c r="H428" s="20">
        <v>42370</v>
      </c>
      <c r="I428" s="20">
        <v>42370</v>
      </c>
      <c r="J428" s="34">
        <v>0</v>
      </c>
      <c r="K428" s="37">
        <f t="shared" si="59"/>
        <v>6</v>
      </c>
      <c r="L428" s="37">
        <f t="shared" si="60"/>
        <v>6</v>
      </c>
      <c r="M428" s="19" t="s">
        <v>47</v>
      </c>
      <c r="N428" s="42">
        <v>20</v>
      </c>
      <c r="O428" s="19" t="s">
        <v>48</v>
      </c>
      <c r="P428" s="19" t="s">
        <v>48</v>
      </c>
      <c r="Q428" s="19" t="s">
        <v>48</v>
      </c>
      <c r="R428" s="19"/>
      <c r="S428" s="19" t="s">
        <v>48</v>
      </c>
      <c r="T428" s="39">
        <f t="shared" si="61"/>
        <v>400</v>
      </c>
      <c r="U428" s="39">
        <f t="shared" si="45"/>
        <v>4800</v>
      </c>
      <c r="V428" s="36">
        <f t="shared" si="62"/>
        <v>200</v>
      </c>
      <c r="W428" s="36" t="str">
        <f>IF(R428="","",VLOOKUP(R428,'E:\从教津贴\08 从教津贴\2021-2022从教津贴资料汇总\[2022年从教津贴电子表格（20220901）.xlsx]不可删除和修改'!#REF!,2,0))</f>
        <v/>
      </c>
      <c r="X428" s="18">
        <f t="shared" si="63"/>
        <v>0</v>
      </c>
      <c r="Y428" s="18">
        <f t="shared" si="64"/>
        <v>200</v>
      </c>
      <c r="Z428" s="18">
        <f t="shared" si="65"/>
        <v>2400</v>
      </c>
      <c r="AA428" s="18">
        <f t="shared" si="66"/>
        <v>7200</v>
      </c>
      <c r="AB428" s="36"/>
      <c r="AC428" s="36"/>
    </row>
    <row r="429" s="3" customFormat="1" ht="31.5" customHeight="1" spans="1:29">
      <c r="A429" s="18">
        <v>421</v>
      </c>
      <c r="B429" s="18" t="s">
        <v>511</v>
      </c>
      <c r="C429" s="18" t="s">
        <v>495</v>
      </c>
      <c r="D429" s="18" t="s">
        <v>44</v>
      </c>
      <c r="E429" s="18"/>
      <c r="F429" s="19" t="s">
        <v>327</v>
      </c>
      <c r="G429" s="19" t="s">
        <v>327</v>
      </c>
      <c r="H429" s="20">
        <v>42370</v>
      </c>
      <c r="I429" s="20">
        <v>42370</v>
      </c>
      <c r="J429" s="34">
        <v>0</v>
      </c>
      <c r="K429" s="37">
        <f t="shared" si="59"/>
        <v>6</v>
      </c>
      <c r="L429" s="37">
        <f t="shared" si="60"/>
        <v>6</v>
      </c>
      <c r="M429" s="19" t="s">
        <v>328</v>
      </c>
      <c r="N429" s="42">
        <v>20</v>
      </c>
      <c r="O429" s="19" t="s">
        <v>48</v>
      </c>
      <c r="P429" s="19" t="s">
        <v>48</v>
      </c>
      <c r="Q429" s="19" t="s">
        <v>48</v>
      </c>
      <c r="R429" s="19"/>
      <c r="S429" s="19" t="s">
        <v>48</v>
      </c>
      <c r="T429" s="39">
        <f t="shared" si="61"/>
        <v>400</v>
      </c>
      <c r="U429" s="39">
        <f t="shared" si="45"/>
        <v>4800</v>
      </c>
      <c r="V429" s="36">
        <f t="shared" si="62"/>
        <v>200</v>
      </c>
      <c r="W429" s="36" t="str">
        <f>IF(R429="","",VLOOKUP(R429,'E:\从教津贴\08 从教津贴\2021-2022从教津贴资料汇总\[2022年从教津贴电子表格（20220901）.xlsx]不可删除和修改'!#REF!,2,0))</f>
        <v/>
      </c>
      <c r="X429" s="18">
        <f t="shared" si="63"/>
        <v>0</v>
      </c>
      <c r="Y429" s="18">
        <f t="shared" si="64"/>
        <v>200</v>
      </c>
      <c r="Z429" s="18">
        <f t="shared" si="65"/>
        <v>2400</v>
      </c>
      <c r="AA429" s="18">
        <f t="shared" si="66"/>
        <v>7200</v>
      </c>
      <c r="AB429" s="36"/>
      <c r="AC429" s="36"/>
    </row>
    <row r="430" s="3" customFormat="1" ht="31.5" customHeight="1" spans="1:29">
      <c r="A430" s="18">
        <v>422</v>
      </c>
      <c r="B430" s="18" t="s">
        <v>512</v>
      </c>
      <c r="C430" s="18" t="s">
        <v>495</v>
      </c>
      <c r="D430" s="18" t="s">
        <v>44</v>
      </c>
      <c r="E430" s="18"/>
      <c r="F430" s="19" t="s">
        <v>327</v>
      </c>
      <c r="G430" s="19" t="s">
        <v>327</v>
      </c>
      <c r="H430" s="20">
        <v>42370</v>
      </c>
      <c r="I430" s="20">
        <v>42370</v>
      </c>
      <c r="J430" s="34">
        <v>0</v>
      </c>
      <c r="K430" s="37">
        <f t="shared" si="59"/>
        <v>6</v>
      </c>
      <c r="L430" s="37">
        <f t="shared" si="60"/>
        <v>6</v>
      </c>
      <c r="M430" s="19" t="s">
        <v>47</v>
      </c>
      <c r="N430" s="42">
        <v>20</v>
      </c>
      <c r="O430" s="19" t="s">
        <v>48</v>
      </c>
      <c r="P430" s="19" t="s">
        <v>48</v>
      </c>
      <c r="Q430" s="19" t="s">
        <v>48</v>
      </c>
      <c r="R430" s="19"/>
      <c r="S430" s="19" t="s">
        <v>48</v>
      </c>
      <c r="T430" s="39">
        <f t="shared" si="61"/>
        <v>400</v>
      </c>
      <c r="U430" s="39">
        <f t="shared" si="45"/>
        <v>4800</v>
      </c>
      <c r="V430" s="36">
        <f t="shared" si="62"/>
        <v>200</v>
      </c>
      <c r="W430" s="36" t="str">
        <f>IF(R430="","",VLOOKUP(R430,'E:\从教津贴\08 从教津贴\2021-2022从教津贴资料汇总\[2022年从教津贴电子表格（20220901）.xlsx]不可删除和修改'!#REF!,2,0))</f>
        <v/>
      </c>
      <c r="X430" s="18">
        <f t="shared" si="63"/>
        <v>0</v>
      </c>
      <c r="Y430" s="18">
        <f t="shared" si="64"/>
        <v>200</v>
      </c>
      <c r="Z430" s="18">
        <f t="shared" si="65"/>
        <v>2400</v>
      </c>
      <c r="AA430" s="18">
        <f t="shared" si="66"/>
        <v>7200</v>
      </c>
      <c r="AB430" s="36"/>
      <c r="AC430" s="36"/>
    </row>
    <row r="431" s="3" customFormat="1" ht="31.5" customHeight="1" spans="1:29">
      <c r="A431" s="18">
        <v>423</v>
      </c>
      <c r="B431" s="18" t="s">
        <v>513</v>
      </c>
      <c r="C431" s="18" t="s">
        <v>495</v>
      </c>
      <c r="D431" s="18" t="s">
        <v>44</v>
      </c>
      <c r="E431" s="18"/>
      <c r="F431" s="19" t="s">
        <v>327</v>
      </c>
      <c r="G431" s="19" t="s">
        <v>327</v>
      </c>
      <c r="H431" s="20">
        <v>42125</v>
      </c>
      <c r="I431" s="20">
        <v>42125</v>
      </c>
      <c r="J431" s="34">
        <v>0</v>
      </c>
      <c r="K431" s="37">
        <f t="shared" si="59"/>
        <v>7</v>
      </c>
      <c r="L431" s="37">
        <f t="shared" si="60"/>
        <v>7</v>
      </c>
      <c r="M431" s="19" t="s">
        <v>47</v>
      </c>
      <c r="N431" s="42">
        <v>20</v>
      </c>
      <c r="O431" s="19" t="s">
        <v>48</v>
      </c>
      <c r="P431" s="19" t="s">
        <v>48</v>
      </c>
      <c r="Q431" s="19" t="s">
        <v>48</v>
      </c>
      <c r="R431" s="19"/>
      <c r="S431" s="19" t="s">
        <v>48</v>
      </c>
      <c r="T431" s="39">
        <f t="shared" si="61"/>
        <v>400</v>
      </c>
      <c r="U431" s="39">
        <f t="shared" si="45"/>
        <v>4800</v>
      </c>
      <c r="V431" s="36">
        <f t="shared" si="62"/>
        <v>200</v>
      </c>
      <c r="W431" s="36" t="str">
        <f>IF(R431="","",VLOOKUP(R431,'E:\从教津贴\08 从教津贴\2021-2022从教津贴资料汇总\[2022年从教津贴电子表格（20220901）.xlsx]不可删除和修改'!#REF!,2,0))</f>
        <v/>
      </c>
      <c r="X431" s="18">
        <f t="shared" si="63"/>
        <v>0</v>
      </c>
      <c r="Y431" s="18">
        <f t="shared" si="64"/>
        <v>200</v>
      </c>
      <c r="Z431" s="18">
        <f t="shared" si="65"/>
        <v>2400</v>
      </c>
      <c r="AA431" s="18">
        <f t="shared" si="66"/>
        <v>7200</v>
      </c>
      <c r="AB431" s="36"/>
      <c r="AC431" s="36"/>
    </row>
    <row r="432" s="3" customFormat="1" ht="31.5" customHeight="1" spans="1:29">
      <c r="A432" s="18">
        <v>424</v>
      </c>
      <c r="B432" s="18" t="s">
        <v>514</v>
      </c>
      <c r="C432" s="18" t="s">
        <v>495</v>
      </c>
      <c r="D432" s="18" t="s">
        <v>44</v>
      </c>
      <c r="E432" s="18"/>
      <c r="F432" s="19" t="s">
        <v>327</v>
      </c>
      <c r="G432" s="19" t="s">
        <v>327</v>
      </c>
      <c r="H432" s="20">
        <v>41244</v>
      </c>
      <c r="I432" s="20">
        <v>41244</v>
      </c>
      <c r="J432" s="34">
        <v>0</v>
      </c>
      <c r="K432" s="37">
        <f t="shared" si="59"/>
        <v>9</v>
      </c>
      <c r="L432" s="37">
        <f t="shared" si="60"/>
        <v>9</v>
      </c>
      <c r="M432" s="19" t="s">
        <v>47</v>
      </c>
      <c r="N432" s="42">
        <v>20</v>
      </c>
      <c r="O432" s="19" t="s">
        <v>48</v>
      </c>
      <c r="P432" s="19" t="s">
        <v>48</v>
      </c>
      <c r="Q432" s="19" t="s">
        <v>48</v>
      </c>
      <c r="R432" s="19"/>
      <c r="S432" s="19" t="s">
        <v>48</v>
      </c>
      <c r="T432" s="39">
        <f t="shared" si="61"/>
        <v>500</v>
      </c>
      <c r="U432" s="39">
        <f t="shared" si="45"/>
        <v>6000</v>
      </c>
      <c r="V432" s="36">
        <f t="shared" si="62"/>
        <v>250</v>
      </c>
      <c r="W432" s="36">
        <v>0</v>
      </c>
      <c r="X432" s="18">
        <f t="shared" si="63"/>
        <v>0</v>
      </c>
      <c r="Y432" s="18">
        <f t="shared" si="64"/>
        <v>250</v>
      </c>
      <c r="Z432" s="18">
        <f t="shared" si="65"/>
        <v>3000</v>
      </c>
      <c r="AA432" s="18">
        <f t="shared" si="66"/>
        <v>9000</v>
      </c>
      <c r="AB432" s="36"/>
      <c r="AC432" s="36"/>
    </row>
    <row r="433" s="3" customFormat="1" ht="31.5" customHeight="1" spans="1:29">
      <c r="A433" s="18">
        <v>425</v>
      </c>
      <c r="B433" s="18" t="s">
        <v>515</v>
      </c>
      <c r="C433" s="18" t="s">
        <v>495</v>
      </c>
      <c r="D433" s="18" t="s">
        <v>44</v>
      </c>
      <c r="E433" s="18"/>
      <c r="F433" s="19" t="s">
        <v>327</v>
      </c>
      <c r="G433" s="19" t="s">
        <v>327</v>
      </c>
      <c r="H433" s="20">
        <v>41244</v>
      </c>
      <c r="I433" s="20">
        <v>41244</v>
      </c>
      <c r="J433" s="34">
        <v>0</v>
      </c>
      <c r="K433" s="37">
        <f t="shared" si="59"/>
        <v>9</v>
      </c>
      <c r="L433" s="37">
        <f t="shared" si="60"/>
        <v>9</v>
      </c>
      <c r="M433" s="19" t="s">
        <v>47</v>
      </c>
      <c r="N433" s="42">
        <v>20</v>
      </c>
      <c r="O433" s="19" t="s">
        <v>48</v>
      </c>
      <c r="P433" s="19" t="s">
        <v>48</v>
      </c>
      <c r="Q433" s="19" t="s">
        <v>48</v>
      </c>
      <c r="R433" s="19"/>
      <c r="S433" s="19" t="s">
        <v>48</v>
      </c>
      <c r="T433" s="39">
        <f t="shared" si="61"/>
        <v>500</v>
      </c>
      <c r="U433" s="39">
        <f t="shared" si="45"/>
        <v>6000</v>
      </c>
      <c r="V433" s="36">
        <f t="shared" si="62"/>
        <v>250</v>
      </c>
      <c r="W433" s="36">
        <v>0</v>
      </c>
      <c r="X433" s="18">
        <f t="shared" si="63"/>
        <v>0</v>
      </c>
      <c r="Y433" s="18">
        <f t="shared" si="64"/>
        <v>250</v>
      </c>
      <c r="Z433" s="18">
        <f t="shared" si="65"/>
        <v>3000</v>
      </c>
      <c r="AA433" s="18">
        <f t="shared" si="66"/>
        <v>9000</v>
      </c>
      <c r="AB433" s="36"/>
      <c r="AC433" s="36"/>
    </row>
    <row r="434" s="3" customFormat="1" ht="31.5" customHeight="1" spans="1:29">
      <c r="A434" s="18">
        <v>426</v>
      </c>
      <c r="B434" s="18" t="s">
        <v>516</v>
      </c>
      <c r="C434" s="18" t="s">
        <v>495</v>
      </c>
      <c r="D434" s="18" t="s">
        <v>44</v>
      </c>
      <c r="E434" s="18"/>
      <c r="F434" s="19" t="s">
        <v>327</v>
      </c>
      <c r="G434" s="19" t="s">
        <v>327</v>
      </c>
      <c r="H434" s="20">
        <v>40878</v>
      </c>
      <c r="I434" s="20">
        <v>40878</v>
      </c>
      <c r="J434" s="34">
        <v>0</v>
      </c>
      <c r="K434" s="37">
        <f t="shared" si="59"/>
        <v>10</v>
      </c>
      <c r="L434" s="37">
        <f t="shared" si="60"/>
        <v>10</v>
      </c>
      <c r="M434" s="19" t="s">
        <v>328</v>
      </c>
      <c r="N434" s="42">
        <v>20</v>
      </c>
      <c r="O434" s="19" t="s">
        <v>48</v>
      </c>
      <c r="P434" s="19" t="s">
        <v>48</v>
      </c>
      <c r="Q434" s="19" t="s">
        <v>48</v>
      </c>
      <c r="R434" s="19"/>
      <c r="S434" s="19" t="s">
        <v>48</v>
      </c>
      <c r="T434" s="39">
        <f t="shared" si="61"/>
        <v>500</v>
      </c>
      <c r="U434" s="39">
        <f t="shared" si="45"/>
        <v>6000</v>
      </c>
      <c r="V434" s="36">
        <f t="shared" si="62"/>
        <v>250</v>
      </c>
      <c r="W434" s="36">
        <v>0</v>
      </c>
      <c r="X434" s="18">
        <f t="shared" si="63"/>
        <v>0</v>
      </c>
      <c r="Y434" s="18">
        <f t="shared" si="64"/>
        <v>250</v>
      </c>
      <c r="Z434" s="18">
        <f t="shared" si="65"/>
        <v>3000</v>
      </c>
      <c r="AA434" s="18">
        <f t="shared" si="66"/>
        <v>9000</v>
      </c>
      <c r="AB434" s="36"/>
      <c r="AC434" s="36"/>
    </row>
    <row r="435" s="3" customFormat="1" ht="31.5" customHeight="1" spans="1:29">
      <c r="A435" s="18">
        <v>427</v>
      </c>
      <c r="B435" s="18" t="s">
        <v>517</v>
      </c>
      <c r="C435" s="18" t="s">
        <v>495</v>
      </c>
      <c r="D435" s="18" t="s">
        <v>44</v>
      </c>
      <c r="E435" s="18" t="s">
        <v>368</v>
      </c>
      <c r="F435" s="19" t="s">
        <v>327</v>
      </c>
      <c r="G435" s="19" t="s">
        <v>327</v>
      </c>
      <c r="H435" s="20">
        <v>40878</v>
      </c>
      <c r="I435" s="20">
        <v>40878</v>
      </c>
      <c r="J435" s="34">
        <v>0</v>
      </c>
      <c r="K435" s="37">
        <f t="shared" si="59"/>
        <v>10</v>
      </c>
      <c r="L435" s="37">
        <f t="shared" si="60"/>
        <v>10</v>
      </c>
      <c r="M435" s="19" t="s">
        <v>47</v>
      </c>
      <c r="N435" s="42">
        <v>10</v>
      </c>
      <c r="O435" s="19" t="s">
        <v>48</v>
      </c>
      <c r="P435" s="19" t="s">
        <v>48</v>
      </c>
      <c r="Q435" s="19" t="s">
        <v>48</v>
      </c>
      <c r="R435" s="19"/>
      <c r="S435" s="19" t="s">
        <v>48</v>
      </c>
      <c r="T435" s="39">
        <f t="shared" si="61"/>
        <v>500</v>
      </c>
      <c r="U435" s="39">
        <f t="shared" ref="U435:U437" si="67">T435*12</f>
        <v>6000</v>
      </c>
      <c r="V435" s="36">
        <f t="shared" si="62"/>
        <v>250</v>
      </c>
      <c r="W435" s="36">
        <v>0</v>
      </c>
      <c r="X435" s="18">
        <f t="shared" si="63"/>
        <v>0</v>
      </c>
      <c r="Y435" s="18">
        <f t="shared" si="64"/>
        <v>250</v>
      </c>
      <c r="Z435" s="18">
        <f t="shared" si="65"/>
        <v>3000</v>
      </c>
      <c r="AA435" s="18">
        <f t="shared" si="66"/>
        <v>9000</v>
      </c>
      <c r="AB435" s="36"/>
      <c r="AC435" s="36"/>
    </row>
    <row r="436" s="3" customFormat="1" ht="31.5" customHeight="1" spans="1:29">
      <c r="A436" s="18">
        <v>428</v>
      </c>
      <c r="B436" s="18" t="s">
        <v>518</v>
      </c>
      <c r="C436" s="18" t="s">
        <v>495</v>
      </c>
      <c r="D436" s="18" t="s">
        <v>44</v>
      </c>
      <c r="E436" s="18"/>
      <c r="F436" s="19" t="s">
        <v>327</v>
      </c>
      <c r="G436" s="19" t="s">
        <v>327</v>
      </c>
      <c r="H436" s="20">
        <v>40878</v>
      </c>
      <c r="I436" s="20">
        <v>40878</v>
      </c>
      <c r="J436" s="34">
        <v>0</v>
      </c>
      <c r="K436" s="37">
        <f t="shared" si="59"/>
        <v>10</v>
      </c>
      <c r="L436" s="37">
        <f t="shared" si="60"/>
        <v>10</v>
      </c>
      <c r="M436" s="19" t="s">
        <v>47</v>
      </c>
      <c r="N436" s="42">
        <v>20</v>
      </c>
      <c r="O436" s="19" t="s">
        <v>48</v>
      </c>
      <c r="P436" s="19" t="s">
        <v>48</v>
      </c>
      <c r="Q436" s="19" t="s">
        <v>48</v>
      </c>
      <c r="R436" s="19"/>
      <c r="S436" s="19" t="s">
        <v>48</v>
      </c>
      <c r="T436" s="39">
        <f t="shared" si="61"/>
        <v>500</v>
      </c>
      <c r="U436" s="39">
        <f t="shared" si="67"/>
        <v>6000</v>
      </c>
      <c r="V436" s="36">
        <f t="shared" si="62"/>
        <v>250</v>
      </c>
      <c r="W436" s="36" t="str">
        <f>IF(R436="","",VLOOKUP(R436,'E:\从教津贴\08 从教津贴\2021-2022从教津贴资料汇总\[2022年从教津贴电子表格（20220901）.xlsx]不可删除和修改'!#REF!,2,0))</f>
        <v/>
      </c>
      <c r="X436" s="18">
        <f t="shared" si="63"/>
        <v>0</v>
      </c>
      <c r="Y436" s="18">
        <f t="shared" si="64"/>
        <v>250</v>
      </c>
      <c r="Z436" s="18">
        <f t="shared" si="65"/>
        <v>3000</v>
      </c>
      <c r="AA436" s="18">
        <f t="shared" si="66"/>
        <v>9000</v>
      </c>
      <c r="AB436" s="36"/>
      <c r="AC436" s="36"/>
    </row>
    <row r="437" s="3" customFormat="1" ht="31.5" customHeight="1" spans="1:29">
      <c r="A437" s="18">
        <v>429</v>
      </c>
      <c r="B437" s="18" t="s">
        <v>519</v>
      </c>
      <c r="C437" s="18" t="s">
        <v>495</v>
      </c>
      <c r="D437" s="18" t="s">
        <v>44</v>
      </c>
      <c r="E437" s="18" t="s">
        <v>365</v>
      </c>
      <c r="F437" s="19" t="s">
        <v>327</v>
      </c>
      <c r="G437" s="19" t="s">
        <v>45</v>
      </c>
      <c r="H437" s="20">
        <v>40087</v>
      </c>
      <c r="I437" s="20">
        <v>40087</v>
      </c>
      <c r="J437" s="34">
        <v>3</v>
      </c>
      <c r="K437" s="37">
        <f t="shared" si="59"/>
        <v>12</v>
      </c>
      <c r="L437" s="37">
        <f t="shared" si="60"/>
        <v>15</v>
      </c>
      <c r="M437" s="19" t="s">
        <v>47</v>
      </c>
      <c r="N437" s="42">
        <v>10</v>
      </c>
      <c r="O437" s="19" t="s">
        <v>48</v>
      </c>
      <c r="P437" s="19" t="s">
        <v>48</v>
      </c>
      <c r="Q437" s="19" t="s">
        <v>48</v>
      </c>
      <c r="R437" s="19"/>
      <c r="S437" s="19" t="s">
        <v>48</v>
      </c>
      <c r="T437" s="39">
        <f t="shared" si="61"/>
        <v>500</v>
      </c>
      <c r="U437" s="39">
        <f t="shared" si="67"/>
        <v>6000</v>
      </c>
      <c r="V437" s="36">
        <f t="shared" si="62"/>
        <v>250</v>
      </c>
      <c r="W437" s="36">
        <v>0</v>
      </c>
      <c r="X437" s="18">
        <f t="shared" si="63"/>
        <v>0</v>
      </c>
      <c r="Y437" s="18">
        <f t="shared" si="64"/>
        <v>250</v>
      </c>
      <c r="Z437" s="18">
        <f t="shared" si="65"/>
        <v>3000</v>
      </c>
      <c r="AA437" s="18">
        <f t="shared" si="66"/>
        <v>9000</v>
      </c>
      <c r="AB437" s="36"/>
      <c r="AC437" s="36"/>
    </row>
    <row r="438" s="3" customFormat="1" ht="31.5" customHeight="1" spans="1:29">
      <c r="A438" s="18">
        <v>430</v>
      </c>
      <c r="B438" s="18" t="s">
        <v>520</v>
      </c>
      <c r="C438" s="18" t="s">
        <v>521</v>
      </c>
      <c r="D438" s="18" t="s">
        <v>44</v>
      </c>
      <c r="E438" s="18" t="s">
        <v>368</v>
      </c>
      <c r="F438" s="19" t="s">
        <v>327</v>
      </c>
      <c r="G438" s="19" t="s">
        <v>327</v>
      </c>
      <c r="H438" s="20">
        <v>43282</v>
      </c>
      <c r="I438" s="20">
        <v>43282</v>
      </c>
      <c r="J438" s="34">
        <v>12</v>
      </c>
      <c r="K438" s="37">
        <v>4</v>
      </c>
      <c r="L438" s="37">
        <v>16</v>
      </c>
      <c r="M438" s="19" t="s">
        <v>47</v>
      </c>
      <c r="N438" s="42">
        <v>15</v>
      </c>
      <c r="O438" s="19" t="s">
        <v>48</v>
      </c>
      <c r="P438" s="19" t="s">
        <v>48</v>
      </c>
      <c r="Q438" s="19" t="s">
        <v>48</v>
      </c>
      <c r="R438" s="19"/>
      <c r="S438" s="19" t="s">
        <v>49</v>
      </c>
      <c r="T438" s="39">
        <v>500</v>
      </c>
      <c r="U438" s="39">
        <v>6000</v>
      </c>
      <c r="V438" s="36">
        <v>0</v>
      </c>
      <c r="W438" s="36">
        <v>0</v>
      </c>
      <c r="X438" s="18">
        <v>0</v>
      </c>
      <c r="Y438" s="18">
        <v>6000</v>
      </c>
      <c r="Z438" s="18">
        <v>6000</v>
      </c>
      <c r="AA438" s="18">
        <v>6000</v>
      </c>
      <c r="AB438" s="36"/>
      <c r="AC438" s="36"/>
    </row>
    <row r="439" s="3" customFormat="1" ht="31.5" customHeight="1" spans="1:29">
      <c r="A439" s="18">
        <v>431</v>
      </c>
      <c r="B439" s="18" t="s">
        <v>522</v>
      </c>
      <c r="C439" s="18" t="s">
        <v>521</v>
      </c>
      <c r="D439" s="18" t="s">
        <v>44</v>
      </c>
      <c r="E439" s="18" t="s">
        <v>365</v>
      </c>
      <c r="F439" s="19" t="s">
        <v>327</v>
      </c>
      <c r="G439" s="19" t="s">
        <v>45</v>
      </c>
      <c r="H439" s="20">
        <v>43739</v>
      </c>
      <c r="I439" s="20">
        <v>43739</v>
      </c>
      <c r="J439" s="34">
        <v>10</v>
      </c>
      <c r="K439" s="37">
        <v>2</v>
      </c>
      <c r="L439" s="37">
        <v>12</v>
      </c>
      <c r="M439" s="19" t="s">
        <v>328</v>
      </c>
      <c r="N439" s="42">
        <v>15</v>
      </c>
      <c r="O439" s="19" t="s">
        <v>48</v>
      </c>
      <c r="P439" s="19" t="s">
        <v>48</v>
      </c>
      <c r="Q439" s="19" t="s">
        <v>48</v>
      </c>
      <c r="R439" s="19"/>
      <c r="S439" s="19" t="s">
        <v>49</v>
      </c>
      <c r="T439" s="39">
        <v>500</v>
      </c>
      <c r="U439" s="39">
        <v>6000</v>
      </c>
      <c r="V439" s="36">
        <v>0</v>
      </c>
      <c r="W439" s="36">
        <v>0</v>
      </c>
      <c r="X439" s="18">
        <v>0</v>
      </c>
      <c r="Y439" s="18">
        <v>6000</v>
      </c>
      <c r="Z439" s="18">
        <v>6000</v>
      </c>
      <c r="AA439" s="18">
        <v>6000</v>
      </c>
      <c r="AB439" s="36"/>
      <c r="AC439" s="36"/>
    </row>
    <row r="440" s="3" customFormat="1" ht="31.5" customHeight="1" spans="1:29">
      <c r="A440" s="18">
        <v>432</v>
      </c>
      <c r="B440" s="18" t="s">
        <v>523</v>
      </c>
      <c r="C440" s="18" t="s">
        <v>521</v>
      </c>
      <c r="D440" s="18" t="s">
        <v>44</v>
      </c>
      <c r="E440" s="18" t="s">
        <v>524</v>
      </c>
      <c r="F440" s="19" t="s">
        <v>327</v>
      </c>
      <c r="G440" s="19" t="s">
        <v>327</v>
      </c>
      <c r="H440" s="20">
        <v>44044</v>
      </c>
      <c r="I440" s="20">
        <v>44044</v>
      </c>
      <c r="J440" s="34">
        <v>5</v>
      </c>
      <c r="K440" s="37">
        <v>1</v>
      </c>
      <c r="L440" s="37">
        <v>6</v>
      </c>
      <c r="M440" s="19" t="s">
        <v>328</v>
      </c>
      <c r="N440" s="42">
        <v>25</v>
      </c>
      <c r="O440" s="19" t="s">
        <v>48</v>
      </c>
      <c r="P440" s="19" t="s">
        <v>48</v>
      </c>
      <c r="Q440" s="19" t="s">
        <v>48</v>
      </c>
      <c r="R440" s="19"/>
      <c r="S440" s="19" t="s">
        <v>49</v>
      </c>
      <c r="T440" s="39">
        <v>400</v>
      </c>
      <c r="U440" s="39">
        <v>4800</v>
      </c>
      <c r="V440" s="36">
        <v>0</v>
      </c>
      <c r="W440" s="36">
        <v>0</v>
      </c>
      <c r="X440" s="18">
        <v>0</v>
      </c>
      <c r="Y440" s="18">
        <v>4800</v>
      </c>
      <c r="Z440" s="18">
        <v>4800</v>
      </c>
      <c r="AA440" s="18">
        <v>4800</v>
      </c>
      <c r="AB440" s="36"/>
      <c r="AC440" s="36"/>
    </row>
    <row r="441" s="3" customFormat="1" ht="31.5" customHeight="1" spans="1:29">
      <c r="A441" s="18">
        <v>433</v>
      </c>
      <c r="B441" s="18" t="s">
        <v>525</v>
      </c>
      <c r="C441" s="18" t="s">
        <v>526</v>
      </c>
      <c r="D441" s="18" t="s">
        <v>44</v>
      </c>
      <c r="E441" s="18" t="s">
        <v>524</v>
      </c>
      <c r="F441" s="19" t="s">
        <v>327</v>
      </c>
      <c r="G441" s="19" t="s">
        <v>327</v>
      </c>
      <c r="H441" s="20">
        <v>44228</v>
      </c>
      <c r="I441" s="20">
        <v>44256</v>
      </c>
      <c r="J441" s="34">
        <v>0</v>
      </c>
      <c r="K441" s="37">
        <f t="shared" ref="K441:K445" si="68">IF(I441="",0,IF(I441&gt;=H441,INT(YEARFRAC(DATE(2022,7,11),I441,1)),INT(YEARFRAC(DATE(2022,7,11),H441,1))))-IF(AB441="",0,AB441)</f>
        <v>1</v>
      </c>
      <c r="L441" s="37">
        <f t="shared" ref="L441:L445" si="69">J441+K441</f>
        <v>1</v>
      </c>
      <c r="M441" s="19" t="s">
        <v>328</v>
      </c>
      <c r="N441" s="43">
        <v>20</v>
      </c>
      <c r="O441" s="19" t="s">
        <v>48</v>
      </c>
      <c r="P441" s="19" t="s">
        <v>48</v>
      </c>
      <c r="Q441" s="19" t="s">
        <v>48</v>
      </c>
      <c r="R441" s="19"/>
      <c r="S441" s="19" t="s">
        <v>48</v>
      </c>
      <c r="T441" s="39">
        <f t="shared" ref="T441:T445" si="70">IF(L441&gt;=8,500,IF(L441&gt;=5,400,IF(L441&gt;=3,200,IF(L441&gt;=1,100,0))))</f>
        <v>100</v>
      </c>
      <c r="U441" s="39">
        <f t="shared" ref="U441:U445" si="71">T441*12</f>
        <v>1200</v>
      </c>
      <c r="V441" s="36">
        <v>50</v>
      </c>
      <c r="W441" s="36" t="s">
        <v>109</v>
      </c>
      <c r="X441" s="18">
        <v>0</v>
      </c>
      <c r="Y441" s="18">
        <v>50</v>
      </c>
      <c r="Z441" s="18">
        <v>600</v>
      </c>
      <c r="AA441" s="18">
        <v>1800</v>
      </c>
      <c r="AB441" s="36"/>
      <c r="AC441" s="36"/>
    </row>
    <row r="442" s="3" customFormat="1" ht="31.5" customHeight="1" spans="1:29">
      <c r="A442" s="18">
        <v>434</v>
      </c>
      <c r="B442" s="18" t="s">
        <v>527</v>
      </c>
      <c r="C442" s="18" t="s">
        <v>526</v>
      </c>
      <c r="D442" s="18" t="s">
        <v>44</v>
      </c>
      <c r="E442" s="18" t="s">
        <v>368</v>
      </c>
      <c r="F442" s="19" t="s">
        <v>327</v>
      </c>
      <c r="G442" s="19" t="s">
        <v>45</v>
      </c>
      <c r="H442" s="20">
        <v>42948</v>
      </c>
      <c r="I442" s="20">
        <v>42979</v>
      </c>
      <c r="J442" s="34">
        <v>6</v>
      </c>
      <c r="K442" s="37">
        <f t="shared" si="68"/>
        <v>4</v>
      </c>
      <c r="L442" s="37">
        <f t="shared" si="69"/>
        <v>10</v>
      </c>
      <c r="M442" s="19" t="s">
        <v>47</v>
      </c>
      <c r="N442" s="43">
        <v>5</v>
      </c>
      <c r="O442" s="19" t="s">
        <v>48</v>
      </c>
      <c r="P442" s="19" t="s">
        <v>48</v>
      </c>
      <c r="Q442" s="19" t="s">
        <v>48</v>
      </c>
      <c r="R442" s="19"/>
      <c r="S442" s="19" t="s">
        <v>48</v>
      </c>
      <c r="T442" s="39">
        <f t="shared" si="70"/>
        <v>500</v>
      </c>
      <c r="U442" s="39">
        <f t="shared" si="71"/>
        <v>6000</v>
      </c>
      <c r="V442" s="36">
        <v>250</v>
      </c>
      <c r="W442" s="36" t="s">
        <v>109</v>
      </c>
      <c r="X442" s="18">
        <v>0</v>
      </c>
      <c r="Y442" s="18">
        <v>250</v>
      </c>
      <c r="Z442" s="18">
        <v>3000</v>
      </c>
      <c r="AA442" s="18">
        <v>9000</v>
      </c>
      <c r="AB442" s="36"/>
      <c r="AC442" s="36"/>
    </row>
    <row r="443" s="3" customFormat="1" ht="31.5" customHeight="1" spans="1:29">
      <c r="A443" s="18">
        <v>435</v>
      </c>
      <c r="B443" s="18" t="s">
        <v>528</v>
      </c>
      <c r="C443" s="18" t="s">
        <v>526</v>
      </c>
      <c r="D443" s="18" t="s">
        <v>44</v>
      </c>
      <c r="E443" s="18" t="s">
        <v>524</v>
      </c>
      <c r="F443" s="19" t="s">
        <v>327</v>
      </c>
      <c r="G443" s="19" t="s">
        <v>327</v>
      </c>
      <c r="H443" s="20">
        <v>42948</v>
      </c>
      <c r="I443" s="20">
        <v>42979</v>
      </c>
      <c r="J443" s="34">
        <v>4</v>
      </c>
      <c r="K443" s="37">
        <f t="shared" si="68"/>
        <v>4</v>
      </c>
      <c r="L443" s="37">
        <f t="shared" si="69"/>
        <v>8</v>
      </c>
      <c r="M443" s="19" t="s">
        <v>47</v>
      </c>
      <c r="N443" s="43">
        <v>15</v>
      </c>
      <c r="O443" s="19" t="s">
        <v>48</v>
      </c>
      <c r="P443" s="19" t="s">
        <v>48</v>
      </c>
      <c r="Q443" s="19" t="s">
        <v>48</v>
      </c>
      <c r="R443" s="19"/>
      <c r="S443" s="19" t="s">
        <v>48</v>
      </c>
      <c r="T443" s="39">
        <f t="shared" si="70"/>
        <v>500</v>
      </c>
      <c r="U443" s="39">
        <f t="shared" si="71"/>
        <v>6000</v>
      </c>
      <c r="V443" s="36">
        <v>250</v>
      </c>
      <c r="W443" s="36" t="s">
        <v>109</v>
      </c>
      <c r="X443" s="18">
        <v>0</v>
      </c>
      <c r="Y443" s="18">
        <v>250</v>
      </c>
      <c r="Z443" s="18">
        <v>3000</v>
      </c>
      <c r="AA443" s="18">
        <v>9000</v>
      </c>
      <c r="AB443" s="36"/>
      <c r="AC443" s="36"/>
    </row>
    <row r="444" s="3" customFormat="1" ht="31.5" customHeight="1" spans="1:29">
      <c r="A444" s="18">
        <v>436</v>
      </c>
      <c r="B444" s="18" t="s">
        <v>529</v>
      </c>
      <c r="C444" s="18" t="s">
        <v>526</v>
      </c>
      <c r="D444" s="18" t="s">
        <v>44</v>
      </c>
      <c r="E444" s="18" t="s">
        <v>524</v>
      </c>
      <c r="F444" s="19" t="s">
        <v>327</v>
      </c>
      <c r="G444" s="19" t="s">
        <v>327</v>
      </c>
      <c r="H444" s="20">
        <v>42948</v>
      </c>
      <c r="I444" s="20">
        <v>42979</v>
      </c>
      <c r="J444" s="34">
        <v>0</v>
      </c>
      <c r="K444" s="37">
        <f t="shared" si="68"/>
        <v>4</v>
      </c>
      <c r="L444" s="37">
        <f t="shared" si="69"/>
        <v>4</v>
      </c>
      <c r="M444" s="19" t="s">
        <v>328</v>
      </c>
      <c r="N444" s="43">
        <v>20</v>
      </c>
      <c r="O444" s="19" t="s">
        <v>48</v>
      </c>
      <c r="P444" s="19" t="s">
        <v>48</v>
      </c>
      <c r="Q444" s="19" t="s">
        <v>48</v>
      </c>
      <c r="R444" s="19"/>
      <c r="S444" s="19" t="s">
        <v>48</v>
      </c>
      <c r="T444" s="39">
        <f t="shared" si="70"/>
        <v>200</v>
      </c>
      <c r="U444" s="39">
        <f t="shared" si="71"/>
        <v>2400</v>
      </c>
      <c r="V444" s="36">
        <v>100</v>
      </c>
      <c r="W444" s="36" t="s">
        <v>109</v>
      </c>
      <c r="X444" s="18">
        <v>0</v>
      </c>
      <c r="Y444" s="18">
        <v>100</v>
      </c>
      <c r="Z444" s="18">
        <v>1200</v>
      </c>
      <c r="AA444" s="18">
        <v>3600</v>
      </c>
      <c r="AB444" s="36"/>
      <c r="AC444" s="36"/>
    </row>
    <row r="445" s="3" customFormat="1" ht="31.5" customHeight="1" spans="1:29">
      <c r="A445" s="18">
        <v>437</v>
      </c>
      <c r="B445" s="18" t="s">
        <v>530</v>
      </c>
      <c r="C445" s="18" t="s">
        <v>526</v>
      </c>
      <c r="D445" s="18" t="s">
        <v>44</v>
      </c>
      <c r="E445" s="18" t="s">
        <v>524</v>
      </c>
      <c r="F445" s="19" t="s">
        <v>327</v>
      </c>
      <c r="G445" s="19" t="s">
        <v>327</v>
      </c>
      <c r="H445" s="20">
        <v>43344</v>
      </c>
      <c r="I445" s="20">
        <v>43374</v>
      </c>
      <c r="J445" s="34">
        <v>0</v>
      </c>
      <c r="K445" s="37">
        <f t="shared" si="68"/>
        <v>3</v>
      </c>
      <c r="L445" s="37">
        <f t="shared" si="69"/>
        <v>3</v>
      </c>
      <c r="M445" s="19" t="s">
        <v>328</v>
      </c>
      <c r="N445" s="43">
        <v>20</v>
      </c>
      <c r="O445" s="19" t="s">
        <v>48</v>
      </c>
      <c r="P445" s="19" t="s">
        <v>48</v>
      </c>
      <c r="Q445" s="19" t="s">
        <v>48</v>
      </c>
      <c r="R445" s="19"/>
      <c r="S445" s="19" t="s">
        <v>48</v>
      </c>
      <c r="T445" s="39">
        <f t="shared" si="70"/>
        <v>200</v>
      </c>
      <c r="U445" s="39">
        <f t="shared" si="71"/>
        <v>2400</v>
      </c>
      <c r="V445" s="36">
        <v>100</v>
      </c>
      <c r="W445" s="36" t="s">
        <v>109</v>
      </c>
      <c r="X445" s="18">
        <v>0</v>
      </c>
      <c r="Y445" s="18">
        <v>100</v>
      </c>
      <c r="Z445" s="18">
        <v>1200</v>
      </c>
      <c r="AA445" s="18">
        <v>3600</v>
      </c>
      <c r="AB445" s="36"/>
      <c r="AC445" s="36"/>
    </row>
    <row r="446" s="4" customFormat="1" ht="72" customHeight="1" spans="1:29">
      <c r="A446" s="46" t="s">
        <v>531</v>
      </c>
      <c r="B446" s="46"/>
      <c r="C446" s="46"/>
      <c r="D446" s="46"/>
      <c r="E446" s="46"/>
      <c r="F446" s="46"/>
      <c r="G446" s="46"/>
      <c r="H446" s="46"/>
      <c r="I446" s="46"/>
      <c r="J446" s="46"/>
      <c r="K446" s="46"/>
      <c r="L446" s="46"/>
      <c r="M446" s="46"/>
      <c r="N446" s="46"/>
      <c r="O446" s="46"/>
      <c r="P446" s="46"/>
      <c r="Q446" s="46"/>
      <c r="R446" s="46"/>
      <c r="S446" s="46"/>
      <c r="T446" s="46"/>
      <c r="U446" s="46"/>
      <c r="V446" s="46"/>
      <c r="W446" s="46"/>
      <c r="X446" s="46"/>
      <c r="Y446" s="46"/>
      <c r="Z446" s="46"/>
      <c r="AA446" s="46"/>
      <c r="AB446" s="46"/>
      <c r="AC446" s="46"/>
    </row>
  </sheetData>
  <protectedRanges>
    <protectedRange sqref="A8:Z8 AB8:IV8" name="区域5"/>
    <protectedRange sqref="A5:J8" name="区域1_1"/>
    <protectedRange sqref="M5:S8" name="区域2_1"/>
    <protectedRange sqref="AB5:AI8" name="区域3_1"/>
    <protectedRange sqref="F9:F61" name="区域1"/>
    <protectedRange sqref="G9:G61" name="区域1_2"/>
    <protectedRange sqref="H9:H61" name="区域1_3"/>
    <protectedRange sqref="I9:I61" name="区域1_4"/>
    <protectedRange sqref="Q9:Q61" name="区域2_2"/>
    <protectedRange sqref="F62:G68 F82:G94 F71:G73 F77:G80" name="区域343_114"/>
    <protectedRange sqref="F62:G68 F82:G94 F71:G73 F77:G80" name="区域1_176"/>
    <protectedRange sqref="H86:I86 H77:I77" name="区域1_79"/>
    <protectedRange sqref="H87:I87 H78:I78" name="区域1_79_1"/>
    <protectedRange sqref="H77:I77" name="区域1_79_3"/>
    <protectedRange sqref="H86:I86 H94:I94 H78:I78" name="区域1_79_1_1"/>
    <protectedRange sqref="H67:I67 H69:I75 H77:I82 H62:I64" name="区域1_2_3"/>
    <protectedRange sqref="H65:I65" name="区域1_79_3_1"/>
    <protectedRange sqref="H85:I89 H86:I87 H91:I91 H65:I65" name="区域343_2"/>
    <protectedRange sqref="H85:I89 H86:I87 H91:I91 H65:I65" name="区域1_3_1"/>
    <protectedRange sqref="H85:I89 H85 H86:I88 H87:H88 H91:I91 H91:I91" name="区域1_63_1_1"/>
    <protectedRange sqref="H85:I85" name="区域1_1_25_1_1"/>
    <protectedRange sqref="H87:I87" name="区域1_2_16_2"/>
    <protectedRange sqref="H86:I87" name="区域1_3_8_1_1"/>
    <protectedRange sqref="H91:I91" name="区域1_4_4_1_1"/>
    <protectedRange sqref="H86:I86 H89:I89" name="区域1_11_2_1_1"/>
    <protectedRange sqref="H84:I84" name="区域343_3_2"/>
    <protectedRange sqref="H84:I84" name="区域1_4_3"/>
    <protectedRange sqref="F108:G108" name="区域1_2_16_1_2"/>
    <protectedRange sqref="F108:I108" name="区域343_1_3"/>
    <protectedRange sqref="F109:I109 F109:I109" name="区域1_2_20"/>
    <protectedRange sqref="F99:I99 F102:I102 F95:I105" name="区域1_1_1"/>
    <protectedRange sqref="F108:I108" name="区域343_1_4"/>
    <protectedRange sqref="H108:I108 H108:I108 F108:I108 F108:I108" name="区域1_63_4"/>
    <protectedRange sqref="F109:I109 F109:I109" name="区域1_2_20_1"/>
    <protectedRange sqref="I118:I121 F118:G118 G119:I121 H119:I121 H119:I121 H120:I121 H120:I121 G119:I120 I119:I120 H119:I120 H120:I120 G121:H121 H121 H121 H121 F119:I121 F112:I121" name="区域343_3_2_1"/>
    <protectedRange sqref="I118:I121 F118:G118 G119:I121 H119:I121 H119:I121 H120:I121 H120:I121 G119:I120 I119:I120 H119:I120 H120:I120 G121:H121 H121 H121 H121 F119:I121 F112:I121" name="区域1_3_3"/>
    <protectedRange sqref="I184:I186" name="区域1_15_1_1_1_1"/>
    <protectedRange sqref="I187:I191 I187:I191" name="区域343_12_1_1_1"/>
    <protectedRange sqref="H166 H170" name="区域1_11_4_1_1_2"/>
    <protectedRange sqref="H184:H186" name="区域1_15_1_1_1_2"/>
    <protectedRange sqref="H181" name="区域1_4_2_1_1_2"/>
    <protectedRange sqref="H187:H191 H187:H191" name="区域343_12_1_1_2"/>
    <protectedRange sqref="I164:I166 I164:I166 I162 I162 I164 I164" name="区域343_14_1_1_2"/>
    <protectedRange sqref="I170:I172" name="区域1_14_5_1_1_2"/>
    <protectedRange sqref="I174:I176 I174:I176" name="区域1_25_1_1_2"/>
    <protectedRange sqref="I183" name="区域1_2_2_1_1_1_1_2"/>
    <protectedRange sqref="I177:I178" name="区域1_3_5_1_1_2"/>
    <protectedRange sqref="I187:I189" name="区域1_6_5_1"/>
    <protectedRange sqref="I127:I129" name="区域1_79_1_3"/>
    <protectedRange sqref="H164:H166 H164:H166 H162 H162 H164 H164" name="区域343_14_1_1_3"/>
    <protectedRange sqref="H169" name="区域1_13_2_1_1_3"/>
    <protectedRange sqref="H170:H172" name="区域1_14_5_1_1_3"/>
    <protectedRange sqref="H174:H176" name="区域1_14_6_1_1_3"/>
    <protectedRange sqref="H174:H176 H174:H176" name="区域1_25_1_1_3"/>
    <protectedRange sqref="H183" name="区域1_2_3_2_2"/>
    <protectedRange sqref="H183" name="区域1_2_2_1_1_1_1_3"/>
    <protectedRange sqref="H182" name="区域1_2_2_3_2"/>
    <protectedRange sqref="H177:H178" name="区域1_3_5_1_1_3"/>
    <protectedRange sqref="H191" name="区域1_16_2_1_1_3"/>
    <protectedRange sqref="H187:H189" name="区域1_6_5_2"/>
    <protectedRange sqref="I164:I166 I164:I166 I162 I162" name="区域343_23_1_1_3"/>
    <protectedRange sqref="I167" name="区域1_13_3_1_1_3"/>
    <protectedRange sqref="I168:I169" name="区域1_13_4_2"/>
    <protectedRange sqref="I170:I172 I174" name="区域1_14_8_2"/>
    <protectedRange sqref="I175 I175" name="区域343_27_2"/>
    <protectedRange sqref="I176 I176" name="区域343_28_2"/>
    <protectedRange sqref="I176" name="区域1_4_3_2"/>
    <protectedRange sqref="I177" name="区域1_14_11_2"/>
    <protectedRange sqref="I190:I191" name="区域1_17_4_2"/>
    <protectedRange sqref="I182" name="区域1_2_2_1_2_2"/>
    <protectedRange sqref="I178:I184 I147" name="区域1_5_5_2"/>
    <protectedRange sqref="I191:I192" name="区域1_1_7_5_2"/>
    <protectedRange sqref="I181" name="区域1_5_1_4_2"/>
    <protectedRange sqref="I181" name="区域1_4_2_3_2"/>
    <protectedRange sqref="I190:I192" name="区域1_7_6_2"/>
    <protectedRange sqref="I178:I192 I178:I192 I147 I147" name="区域1_38_2"/>
    <protectedRange sqref="I165 I169" name="区域1_11_4_1_1_1_1"/>
    <protectedRange sqref="I183:I185" name="区域1_15_1_1_1_1_1"/>
    <protectedRange sqref="I180" name="区域1_4_2_1_1_1_2"/>
    <protectedRange sqref="I186:I190 I186:I190" name="区域343_12_1_1_1_1"/>
    <protectedRange sqref="I126:I144" name="区域1_79_1_2"/>
    <protectedRange sqref="H166 H166 H164 H164 H161 H161" name="区域343_2_3_1_1"/>
    <protectedRange sqref="H165 H169" name="区域1_11_4_1_1_2_1"/>
    <protectedRange sqref="H173" name="区域1_2_3_1_1_2_1"/>
    <protectedRange sqref="H183:H185" name="区域1_15_1_1_1_2_1"/>
    <protectedRange sqref="H180" name="区域1_5_1_1_1_1"/>
    <protectedRange sqref="H180" name="区域1_4_2_1_1_2_1"/>
    <protectedRange sqref="H185" name="区域1_6_2_1_1_2_1"/>
    <protectedRange sqref="H186:H190 H186:H190" name="区域343_12_1_1_2_1"/>
    <protectedRange sqref="H186:H189" name="区域1_15_2_1_1_2_1"/>
    <protectedRange sqref="I158:I160" name="区域1_11_5_1_1_2"/>
    <protectedRange sqref="I163:I165 I163:I165 I161 I161 I163 I163" name="区域1_22_1_1_2"/>
    <protectedRange sqref="I168 I168" name="区域1_23_1_1_2"/>
    <protectedRange sqref="I169:I171 I169:I171" name="区域1_24_1_1_2"/>
    <protectedRange sqref="I176" name="区域1_3_4_1_1_2"/>
    <protectedRange sqref="I183:I185" name="区域1_15_3_1"/>
    <protectedRange sqref="I180" name="区域1_5_1_2_1"/>
    <protectedRange sqref="I180" name="区域1_4_2_1_1_1_2_1"/>
    <protectedRange sqref="I185" name="区域1_6_4_1"/>
    <protectedRange sqref="I186:I190 I186:I190" name="区域343_19_1_1_2"/>
    <protectedRange sqref="I186:I189" name="区域1_15_4_1"/>
    <protectedRange sqref="I194 I194" name="区域343_20_1_1_2_1"/>
    <protectedRange sqref="I194" name="区域1_7_4_1_1_2_1"/>
    <protectedRange sqref="I126:I128" name="区域1_79_1_3_1"/>
    <protectedRange sqref="H158:H160" name="区域1_11_5_1_1_3_1"/>
    <protectedRange sqref="H163:H165 H163:H165 H161 H161 H163 H163" name="区域343_14_1_1_3_1"/>
    <protectedRange sqref="H163:H165 H163:H165 H161 H161 H163 H163" name="区域1_22_1_1_3_1"/>
    <protectedRange sqref="H168" name="区域1_13_2_1_1_3_1"/>
    <protectedRange sqref="H168 H168" name="区域1_23_1_1_3_1"/>
    <protectedRange sqref="H169:H171" name="区域1_14_5_1_1_3_1"/>
    <protectedRange sqref="H169:H171 H169:H171" name="区域1_24_1_1_3_1"/>
    <protectedRange sqref="H173:H175" name="区域1_14_6_1_1_3_1"/>
    <protectedRange sqref="H176" name="区域1_3_4_1_1_3_1"/>
    <protectedRange sqref="H173:H175 H173:H175" name="区域1_25_1_1_3_1"/>
    <protectedRange sqref="H183:H185" name="区域1_15_3_2_1"/>
    <protectedRange sqref="H182" name="区域1_2_3_2_2_1"/>
    <protectedRange sqref="H180" name="区域1_5_1_2_2_1"/>
    <protectedRange sqref="H182" name="区域1_2_2_1_1_1_1_3_1"/>
    <protectedRange sqref="H180" name="区域1_4_2_1_1_1_3_1"/>
    <protectedRange sqref="H181" name="区域1_2_2_3_2_1"/>
    <protectedRange sqref="H185" name="区域1_6_4_2_1"/>
    <protectedRange sqref="H176:H177" name="区域1_3_5_1_1_3_1"/>
    <protectedRange sqref="H186:H190 H186:H190" name="区域343_19_1_1_3_1"/>
    <protectedRange sqref="H190" name="区域1_16_2_1_1_3_1"/>
    <protectedRange sqref="H186:H189" name="区域1_15_4_2_1"/>
    <protectedRange sqref="H186:H188" name="区域1_6_5_2_1"/>
    <protectedRange sqref="H194 H194" name="区域343_20_1_1_3_1"/>
    <protectedRange sqref="H194" name="区域1_16_3_1_1_3_1"/>
    <protectedRange sqref="H194" name="区域1_7_4_1_1_3_1"/>
    <protectedRange sqref="I158:I160" name="区域1_11_8_2_1"/>
    <protectedRange sqref="I163:I165 I163:I165 I161 I161" name="区域343_23_1_1_3_1"/>
    <protectedRange sqref="I163:I165 I163:I165 I161 I161" name="区域1_31_3_1"/>
    <protectedRange sqref="I166" name="区域1_13_3_1_1_3_1"/>
    <protectedRange sqref="I166 I166" name="区域1_32_2_1"/>
    <protectedRange sqref="I167:I168" name="区域1_13_4_2_1"/>
    <protectedRange sqref="I167:I168 I167:I168" name="区域1_33_2_1"/>
    <protectedRange sqref="I169:I171 I173" name="区域1_14_8_2_1"/>
    <protectedRange sqref="I169:I171" name="区域1_1_12_2_1"/>
    <protectedRange sqref="I174 I174" name="区域343_27_2_1"/>
    <protectedRange sqref="I174" name="区域1_2_6_2_1"/>
    <protectedRange sqref="I175 I175" name="区域343_28_2_1"/>
    <protectedRange sqref="I175" name="区域1_1_2_2_2_1"/>
    <protectedRange sqref="I175" name="区域1_4_3_2_1"/>
    <protectedRange sqref="I175 I175" name="区域1_36_2_1"/>
    <protectedRange sqref="I176" name="区域1_14_11_2_1"/>
    <protectedRange sqref="I176" name="区域1_3_7_2_1"/>
    <protectedRange sqref="I189:I190" name="区域1_17_4_2_1"/>
    <protectedRange sqref="I181" name="区域1_2_3_3_2_1"/>
    <protectedRange sqref="I181" name="区域1_2_2_1_2_2_1"/>
    <protectedRange sqref="I180" name="区域1_2_2_4_2_1"/>
    <protectedRange sqref="I177:I183 I146" name="区域1_5_5_2_1"/>
    <protectedRange sqref="I190:I191" name="区域1_17_5_2_1"/>
    <protectedRange sqref="I190:I191" name="区域1_1_7_5_2_1"/>
    <protectedRange sqref="I182" name="区域1_2_3_4_2_1"/>
    <protectedRange sqref="I180" name="区域1_5_1_4_2_1"/>
    <protectedRange sqref="I182" name="区域1_2_2_1_3_2_1"/>
    <protectedRange sqref="I180" name="区域1_4_2_3_2_1"/>
    <protectedRange sqref="I181" name="区域1_2_2_5_2_1"/>
    <protectedRange sqref="I189:I191" name="区域1_7_6_2_1"/>
    <protectedRange sqref="I177:I184 I146" name="区域1_5_6_2_1"/>
    <protectedRange sqref="I177:I191 I177:I191 I146 I146" name="区域1_38_2_1"/>
    <protectedRange sqref="I194" name="区域1_1_8_2_2_1"/>
    <protectedRange sqref="I194" name="区域1_1_1_3_2_2_1"/>
    <protectedRange sqref="I194 I194" name="区域1_39_2_1"/>
    <protectedRange sqref="I145" name="区域1_79_1_4_1"/>
    <protectedRange sqref="H158:H160" name="区域1_11_2_1_1_2"/>
    <protectedRange sqref="H166 H166 H164 H164 H161 H161" name="区域343_2_3_1"/>
    <protectedRange sqref="H166 H166 H164 H164 H161 H161" name="区域1_10_1_1_2"/>
    <protectedRange sqref="H165 H169" name="区域1_11_4_1_1_2_2"/>
    <protectedRange sqref="H171 H173 H171 H173" name="区域343_10_1_1_2"/>
    <protectedRange sqref="H173" name="区域1_2_3_1_1_2"/>
    <protectedRange sqref="H171 H173 H171 H173" name="区域1_18_1_1_2"/>
    <protectedRange sqref="H183:H185" name="区域1_15_1_1_1_2_2"/>
    <protectedRange sqref="H182" name="区域1_2_3_1_1_1_2"/>
    <protectedRange sqref="H180" name="区域1_5_1_1_1"/>
    <protectedRange sqref="H182" name="区域1_2_2_1_1_1_2"/>
    <protectedRange sqref="H180" name="区域1_4_2_1_1_2_2"/>
    <protectedRange sqref="H181" name="区域1_2_2_2_1"/>
    <protectedRange sqref="H185" name="区域1_6_2_1_1_2"/>
    <protectedRange sqref="H177" name="区域1_3_3_1_1_2"/>
    <protectedRange sqref="H186:H190 H186:H190" name="区域343_12_1_1_2_2"/>
    <protectedRange sqref="H190" name="区域1_16_1_1_1_2"/>
    <protectedRange sqref="H186:H189" name="区域1_15_2_1_1_2"/>
    <protectedRange sqref="H186:H188" name="区域1_6_3_1_1_2"/>
    <protectedRange sqref="H126:H144" name="区域1_79_1_6"/>
    <protectedRange sqref="H126:H128" name="区域1_79_1_3_2"/>
    <protectedRange sqref="H158:H160 H158:H160" name="区域343_13_1_1_1"/>
    <protectedRange sqref="H158:H160" name="区域1_11_5_1_1_3"/>
    <protectedRange sqref="H158:H160 H158:H160" name="区域1_21_1_1_1"/>
    <protectedRange sqref="H163:H165 H163:H165 H161 H161 H163 H163" name="区域343_14_1_1_3_2"/>
    <protectedRange sqref="H163:H165 H161 H163" name="区域1_11_6"/>
    <protectedRange sqref="H163:H165 H163:H165 H161 H161 H163 H163" name="区域1_22_1_1_3"/>
    <protectedRange sqref="H168 H168" name="区域343_15_1_1_1"/>
    <protectedRange sqref="H168" name="区域1_13_2_1_1_3_2"/>
    <protectedRange sqref="H168" name="区域1_1_5_1_1_1"/>
    <protectedRange sqref="H168 H168" name="区域1_23_1_1_3"/>
    <protectedRange sqref="H169:H171 H169:H171" name="区域343_16_1_1_1"/>
    <protectedRange sqref="H169:H171" name="区域1_14_5_1_1_3_2"/>
    <protectedRange sqref="H169:H171" name="区域1_1_9_1_1_1"/>
    <protectedRange sqref="H169:H171 H169:H171" name="区域1_24_1_1_3"/>
    <protectedRange sqref="H173:H175 H173:H175" name="区域343_17_1_1_1"/>
    <protectedRange sqref="H173:H175" name="区域1_14_6_1_1_3_2"/>
    <protectedRange sqref="H176" name="区域1_1_1_1_2"/>
    <protectedRange sqref="H176" name="区域1_3_4_1_1_3"/>
    <protectedRange sqref="H173:H175" name="区域1_2_4_1"/>
    <protectedRange sqref="H173:H175 H173:H175" name="区域1_25_1_1_3_2"/>
    <protectedRange sqref="H176:H185 H176:H185 H146 H146" name="区域343_18_1_1_1"/>
    <protectedRange sqref="H183:H185" name="区域1_15_3_2"/>
    <protectedRange sqref="H179" name="区域1_3_2_1_1_1_1"/>
    <protectedRange sqref="H182" name="区域1_2_3_2_2_2"/>
    <protectedRange sqref="H181" name="区域1_1_3_1_1"/>
    <protectedRange sqref="H180" name="区域1_5_1_2_2"/>
    <protectedRange sqref="H179" name="区域1_3_1_1_1"/>
    <protectedRange sqref="H182" name="区域1_2_2_1_1_1_1_3_2"/>
    <protectedRange sqref="H181" name="区域1_1_2_1_1"/>
    <protectedRange sqref="H180" name="区域1_4_2_1_1_1_3"/>
    <protectedRange sqref="H179:H182 H146" name="区域1_1_6_2"/>
    <protectedRange sqref="H181" name="区域1_2_2_3_2_2"/>
    <protectedRange sqref="H176:H178" name="区域1_14_7_1_1_1"/>
    <protectedRange sqref="H185" name="区域1_6_4_2"/>
    <protectedRange sqref="H176:H184 H146" name="区域1_5_3_1_1_1"/>
    <protectedRange sqref="H176:H177" name="区域1_3_5_1_1_3_2"/>
    <protectedRange sqref="H176:H185 H176:H185 H146 H146" name="区域1_26_1_1_1"/>
    <protectedRange sqref="H186:H190 H186:H190" name="区域343_19_1_1_3"/>
    <protectedRange sqref="H190" name="区域1_17_2_1_1_1"/>
    <protectedRange sqref="H190" name="区域1_16_2_1_1_3_2"/>
    <protectedRange sqref="H190" name="区域1_1_7_2_1_1_1"/>
    <protectedRange sqref="H186:H189" name="区域1_15_4_2"/>
    <protectedRange sqref="H189:H190" name="区域1_7_3_1_1_1"/>
    <protectedRange sqref="H186:H188" name="区域1_6_5_2_2"/>
    <protectedRange sqref="H186:H190 H186:H190" name="区域1_27_1_1_1"/>
    <protectedRange sqref="H194 H194" name="区域343_20_1_1_3_2"/>
    <protectedRange sqref="H194" name="区域1_1_8_1_1_1_1_1"/>
    <protectedRange sqref="H194" name="区域1_16_3_1_1_3_2"/>
    <protectedRange sqref="H194" name="区域1_1_1_3_1_1_1_1_1"/>
    <protectedRange sqref="H194" name="区域1_7_4_1_1_3_2"/>
    <protectedRange sqref="H194 H194" name="区域1_28_1_1_1_1"/>
    <protectedRange sqref="H145" name="区域1_79_3_1_1"/>
    <protectedRange sqref="H145" name="区域1_79_1_4_2"/>
    <protectedRange sqref="I166 I166 I164 I164 I161 I161" name="区域343_2_3"/>
    <protectedRange sqref="I165 I169" name="区域1_11_4_1_1_1"/>
    <protectedRange sqref="I173" name="区域1_2_3_1_1_1"/>
    <protectedRange sqref="I183:I185" name="区域1_15_1_1_1_1_2"/>
    <protectedRange sqref="I180" name="区域1_5_1_1"/>
    <protectedRange sqref="I180" name="区域1_4_2_1_1_1"/>
    <protectedRange sqref="I185" name="区域1_6_2_1_1_1"/>
    <protectedRange sqref="I186:I190 I186:I190" name="区域343_12_1_1_1_2"/>
    <protectedRange sqref="I186:I189" name="区域1_15_2_1_1_1"/>
    <protectedRange sqref="I126:I144" name="区域1_79_5"/>
    <protectedRange sqref="I126:I128" name="区域1_79_1_2_2"/>
    <protectedRange sqref="I158:I160" name="区域1_11_5_1_1_2_1"/>
    <protectedRange sqref="I163:I165 I163:I165 I161 I161 I163 I163" name="区域343_14_1_1_2_1"/>
    <protectedRange sqref="I163:I165 I163:I165 I161 I161 I163 I163" name="区域1_22_1_1_2_1"/>
    <protectedRange sqref="I168" name="区域1_13_2_1_1_2"/>
    <protectedRange sqref="I168 I168" name="区域1_23_1_1_2_1"/>
    <protectedRange sqref="I169:I171" name="区域1_14_5_1_1_2_1"/>
    <protectedRange sqref="I169:I171 I169:I171" name="区域1_24_1_1_2_1"/>
    <protectedRange sqref="I173:I175" name="区域1_14_6_1_1_2"/>
    <protectedRange sqref="I176" name="区域1_3_4_1_1_2_1"/>
    <protectedRange sqref="I173:I175 I173:I175" name="区域1_25_1_1_2_1"/>
    <protectedRange sqref="I183:I185" name="区域1_15_3_1_1"/>
    <protectedRange sqref="I182" name="区域1_2_3_2_1"/>
    <protectedRange sqref="I180" name="区域1_5_1_2_1_1"/>
    <protectedRange sqref="I182" name="区域1_2_2_1_1_1_1_2_1"/>
    <protectedRange sqref="I180" name="区域1_4_2_1_1_1_2_2"/>
    <protectedRange sqref="I181" name="区域1_2_2_3_1"/>
    <protectedRange sqref="I185" name="区域1_6_4_1_1"/>
    <protectedRange sqref="I176:I177" name="区域1_3_5_1_1_2_1"/>
    <protectedRange sqref="I186:I190 I186:I190" name="区域343_19_1_1_2_1"/>
    <protectedRange sqref="I190" name="区域1_16_2_1_1_2"/>
    <protectedRange sqref="I186:I189" name="区域1_15_4_1_1"/>
    <protectedRange sqref="I186:I188" name="区域1_6_5_1_1"/>
    <protectedRange sqref="I194 I194" name="区域343_20_1_1_2"/>
    <protectedRange sqref="I194" name="区域1_16_3_1_1_2_1"/>
    <protectedRange sqref="I194" name="区域1_7_4_1_1_2"/>
    <protectedRange sqref="I126:I144" name="区域1_79_1_4"/>
    <protectedRange sqref="I126:I128" name="区域1_79_1_3_3"/>
    <protectedRange sqref="I156:I160 I156:I160" name="区域343_22_1_1_3"/>
    <protectedRange sqref="I158:I160" name="区域1_11_8_2"/>
    <protectedRange sqref="I158:I160 I158:I160" name="区域1_30_1_3"/>
    <protectedRange sqref="I163:I165 I163:I165 I161 I161" name="区域343_23_1_1_3_2"/>
    <protectedRange sqref="I163:I165 I161" name="区域1_11_9_2"/>
    <protectedRange sqref="I163:I165 I163:I165 I161 I161" name="区域1_31_3"/>
    <protectedRange sqref="I166 I166" name="区域343_24_1_2"/>
    <protectedRange sqref="I166" name="区域1_13_3_1_1_3_2"/>
    <protectedRange sqref="I166" name="区域1_1_10_2"/>
    <protectedRange sqref="I166 I166" name="区域1_32_2"/>
    <protectedRange sqref="I167:I168 I167:I168" name="区域343_25_2"/>
    <protectedRange sqref="I167:I168" name="区域1_13_4_2_2"/>
    <protectedRange sqref="I167:I168" name="区域1_1_11_2"/>
    <protectedRange sqref="I167:I168 I167:I168" name="区域1_33_2"/>
    <protectedRange sqref="I169:I171 I173 I169:I171 I173" name="区域343_26_2"/>
    <protectedRange sqref="I169:I171 I173" name="区域1_14_8_2_2"/>
    <protectedRange sqref="I173" name="区域1_2_5_2"/>
    <protectedRange sqref="I169:I171" name="区域1_1_12_2"/>
    <protectedRange sqref="I169:I171 I173 I169:I171 I173" name="区域1_34_2"/>
    <protectedRange sqref="I174 I174" name="区域343_27_2_2"/>
    <protectedRange sqref="I174" name="区域1_14_9_2"/>
    <protectedRange sqref="I174" name="区域1_2_6_2"/>
    <protectedRange sqref="I174 I174" name="区域1_35_2"/>
    <protectedRange sqref="I175 I175" name="区域343_28_2_2"/>
    <protectedRange sqref="I175" name="区域1_14_10_2"/>
    <protectedRange sqref="I175" name="区域1_1_2_2_2"/>
    <protectedRange sqref="I175" name="区域1_1_1_1_3_2"/>
    <protectedRange sqref="I175" name="区域1_4_3_2_2"/>
    <protectedRange sqref="I175" name="区域1_3_6_2"/>
    <protectedRange sqref="I175 I175" name="区域1_36_2"/>
    <protectedRange sqref="I176 I176" name="区域343_29_2"/>
    <protectedRange sqref="I176" name="区域1_14_11_2_2"/>
    <protectedRange sqref="I176" name="区域1_5_4_1_1_3"/>
    <protectedRange sqref="I176" name="区域1_3_7_2"/>
    <protectedRange sqref="I176 I176" name="区域1_37_2"/>
    <protectedRange sqref="I189:I190" name="区域1_17_4_2_2"/>
    <protectedRange sqref="I189:I190" name="区域1_1_7_4_2"/>
    <protectedRange sqref="I181" name="区域1_2_3_3_2"/>
    <protectedRange sqref="I179" name="区域1_5_1_3_2"/>
    <protectedRange sqref="I181" name="区域1_2_2_1_2_2_2"/>
    <protectedRange sqref="I179" name="区域1_4_2_2_3"/>
    <protectedRange sqref="I180" name="区域1_2_2_4_2"/>
    <protectedRange sqref="I188:I190" name="区域1_7_5_2"/>
    <protectedRange sqref="I177:I183 I146" name="区域1_5_5_2_2"/>
    <protectedRange sqref="I177:I191 I177:I191 I146 I146" name="区域343_30_2"/>
    <protectedRange sqref="I190:I191" name="区域1_17_5_2"/>
    <protectedRange sqref="I190:I191" name="区域1_16_4_2"/>
    <protectedRange sqref="I190:I191" name="区域1_1_7_5_2_2"/>
    <protectedRange sqref="I183:I189" name="区域1_15_5_2"/>
    <protectedRange sqref="I182" name="区域1_2_3_4_2"/>
    <protectedRange sqref="I181" name="区域1_1_3_1_2_2"/>
    <protectedRange sqref="I180" name="区域1_5_1_4_2_2"/>
    <protectedRange sqref="I179" name="区域1_3_1_1_2_2"/>
    <protectedRange sqref="I182" name="区域1_2_2_1_3_2"/>
    <protectedRange sqref="I181" name="区域1_1_2_1_2_2"/>
    <protectedRange sqref="I180" name="区域1_4_2_3_2_2"/>
    <protectedRange sqref="I179:I182 I146" name="区域1_1_6_3_2"/>
    <protectedRange sqref="I181" name="区域1_2_2_5_2"/>
    <protectedRange sqref="I177:I178" name="区域1_14_12_2"/>
    <protectedRange sqref="I189:I191" name="区域1_7_6_2_2"/>
    <protectedRange sqref="I185:I188" name="区域1_6_6_2"/>
    <protectedRange sqref="I177:I184 I146" name="区域1_5_6_2"/>
    <protectedRange sqref="I177" name="区域1_3_8_2"/>
    <protectedRange sqref="I177:I191 I177:I191 I146 I146" name="区域1_38_2_2"/>
    <protectedRange sqref="I194 I194" name="区域343_31_2"/>
    <protectedRange sqref="I194" name="区域1_1_8_2_2_2"/>
    <protectedRange sqref="I194 I172" name="区域1_16_5_2"/>
    <protectedRange sqref="I194" name="区域1_1_1_3_2_2_2"/>
    <protectedRange sqref="I194 I172" name="区域1_7_7_2"/>
    <protectedRange sqref="I194 I194" name="区域1_39_2_2"/>
    <protectedRange sqref="I145" name="区域1_79_3_2"/>
    <protectedRange sqref="I145" name="区域1_79_1_4_3"/>
    <protectedRange sqref="H199" name="区域1_30"/>
    <protectedRange sqref="F199:G199" name="区域343_114_3"/>
    <protectedRange sqref="F199:G199" name="区域1_176_3"/>
    <protectedRange sqref="F217:G217" name="区域343_114_5"/>
    <protectedRange sqref="I217" name="区域1_79_6"/>
    <protectedRange sqref="H217" name="区域1_4_6"/>
    <protectedRange sqref="H218" name="区域1_8_1"/>
    <protectedRange sqref="H219" name="区域1_16_4"/>
    <protectedRange sqref="H220" name="区域1_20_1"/>
    <protectedRange sqref="H221" name="区域1_24_1"/>
    <protectedRange sqref="H222" name="区域1_28_1"/>
    <protectedRange sqref="H223" name="区域1_33"/>
    <protectedRange sqref="H224" name="区域1_38"/>
    <protectedRange sqref="F225:G225" name="区域343_114_1_2"/>
    <protectedRange sqref="H225:I225" name="区域1_42"/>
    <protectedRange sqref="F228:G228" name="区域343_114_2_3"/>
    <protectedRange sqref="H228:I228" name="区域1_48"/>
    <protectedRange sqref="F229:G230" name="区域343_114_3_3"/>
    <protectedRange sqref="H234:I234" name="区域1_53"/>
    <protectedRange sqref="F234:G234" name="区域1_176_4_1"/>
    <protectedRange sqref="F235:G235" name="区域343_114_5_1"/>
    <protectedRange sqref="H236:I236" name="区域1_59"/>
    <protectedRange sqref="F236:G236" name="区域1_176_6"/>
    <protectedRange sqref="F237:G237" name="区域343_114_7_1"/>
    <protectedRange sqref="H238:I238" name="区域1_63_5"/>
    <protectedRange sqref="F238:G238" name="区域1_176_8"/>
    <protectedRange sqref="F239:G239" name="区域343_114_9"/>
    <protectedRange sqref="H240:I240" name="区域1_68"/>
    <protectedRange sqref="F240:G240" name="区域1_176_10"/>
    <protectedRange sqref="F241:G241" name="区域1_176_11"/>
    <protectedRange sqref="H241:I241" name="区域1_79_3_3"/>
    <protectedRange sqref="F242:G242" name="区域1_176_13"/>
    <protectedRange sqref="H242:I242" name="区域1_79_4_2"/>
    <protectedRange sqref="F243:G243" name="区域343_114_14"/>
    <protectedRange sqref="H244:I244" name="区域1_76"/>
    <protectedRange sqref="F244:G244" name="区域1_176_15"/>
    <protectedRange sqref="F245:G245" name="区域343_114_16"/>
    <protectedRange sqref="H268:I268" name="区域1_79_7"/>
    <protectedRange sqref="G271:H271 F267:I269 F283:G283" name="区域1_2_6"/>
    <protectedRange sqref="F270" name="区域1_176_1_3"/>
    <protectedRange sqref="G276 G270 H271:H272" name="区域1_79_3_4"/>
    <protectedRange sqref="F267:G267 F268:I268 F283:G283" name="区域343_1_6"/>
    <protectedRange sqref="F274:H281 G279:H282 G279:H279 G277:H281 F277:H277 G279:H282 G284:H284 F281:H282 F284:H290" name="区域1_1_27"/>
    <protectedRange sqref="F281:H281 F274:H281 G279:H279 G279:H279 G279:H279 F277:H277" name="区域1_2_18"/>
    <protectedRange sqref="F279:H280 G280:H282" name="区域1_3_10"/>
    <protectedRange sqref="G277:H277 G284:H284 F282:H282 F284:H290" name="区域1_4_6_1"/>
    <protectedRange sqref="H271:I271" name="区域5_1"/>
    <protectedRange sqref="H271:I271 F275:I275 F267:I269 F283:I283" name="区域1_3_7"/>
    <protectedRange sqref="F270:G270" name="区域343_114_17"/>
    <protectedRange sqref="F270:G270" name="区域1_176_17"/>
    <protectedRange sqref="H276 H270 I271:I272" name="区域343_2_4"/>
    <protectedRange sqref="H276 H270 I271:I272" name="区域1_79_1_7"/>
    <protectedRange sqref="I271" name="区域1_79_1_1_2"/>
    <protectedRange sqref="F267:G267 F268:I268 F283:G283" name="区域343_3_4"/>
    <protectedRange sqref="F267:G267 F268:I268 F283:G283" name="区域1_1_2_1"/>
    <protectedRange sqref="F267:G267 F268:I268 F283:G283" name="区域4_2"/>
    <protectedRange sqref="F272:I282 F284:I290" name="区域343_1_2_1"/>
    <protectedRange sqref="F272:I282 F284:I290" name="区域1_2_2_2"/>
    <protectedRange sqref="F277:F282 F284:F290 F281:F282 F284:F286" name="区域1_63_1_2"/>
    <protectedRange sqref="F277:F281 F277 F274:F277 F281:F282 F284:F290" name="区域1_1_25_2"/>
    <protectedRange sqref="F277:F281 F274:F277 F281:F282 F284:F290" name="区域1_1_1_12_1"/>
    <protectedRange sqref="F281 F277:F281 F274:F277" name="区域1_2_16_1_4"/>
    <protectedRange sqref="F281 F274:F281" name="区域1_1_2_4_1"/>
    <protectedRange sqref="F279:F280" name="区域1_3_8_3"/>
    <protectedRange sqref="F279:F280" name="区域1_1_3_3_1"/>
    <protectedRange sqref="F277 F282 F284:F290" name="区域1_4_4_2"/>
    <protectedRange sqref="F277 F282 F284:F290" name="区域1_1_4_1_1_1"/>
    <protectedRange sqref="F279:I280 H280:I282 F277:I282 F284:I290 H279:I282 H284:I284 H281:I282 H284:I288" name="区域1_65_2"/>
    <protectedRange sqref="F274:I281 H279:I282 H279:I279 H277:I281 F277:I277 H279:I282 H284:I284 F281:I282 F284:I290" name="区域1_1_27_1"/>
    <protectedRange sqref="H279:I282 H277:I281 F274:I281 H279:I282 H284:I284 F281:I282 F284:I290" name="区域1_1_1_14"/>
    <protectedRange sqref="F281:I281 F274:I281 H279:I279 H279:I279 H279:I279 F277:I277" name="区域1_2_18_1"/>
    <protectedRange sqref="F281:I281 H279:I279 H279:I279 F274:I281" name="区域1_1_2_6"/>
    <protectedRange sqref="F279:I280 H280:I282" name="区域1_3_10_1"/>
    <protectedRange sqref="F279:I280 H280:I282" name="区域1_1_3_5"/>
    <protectedRange sqref="H277:I277 H284:I284 F282:I282 F284:I290" name="区域1_4_6_1_1"/>
    <protectedRange sqref="H277:I277 H284:I284 F282:I282 F284:I290" name="区域1_1_4_3"/>
    <protectedRange sqref="F317:G317" name="区域1_176_19"/>
    <protectedRange sqref="H317:I317" name="区域1_79_9"/>
    <protectedRange sqref="H318:I318" name="区域1_79_1_9"/>
    <protectedRange sqref="H319:I319" name="区域1_2_16_4"/>
    <protectedRange sqref="I326" name="区域343_2_7"/>
    <protectedRange sqref="I328" name="区域1_2_16_5"/>
    <protectedRange sqref="H326" name="区域1_3_10_2"/>
    <protectedRange sqref="H328" name="区域343_3_12"/>
    <protectedRange sqref="H329" name="区域1_46_1_13"/>
    <protectedRange sqref="H331" name="区域1_3_14"/>
    <protectedRange sqref="I330" name="区域343_3_16"/>
    <protectedRange sqref="I331" name="区域1_46_1_17"/>
    <protectedRange sqref="F349:G349" name="区域1_83"/>
    <protectedRange sqref="F347:G347" name="区域343_114_21"/>
    <protectedRange sqref="F347:G347" name="区域1_176_21"/>
    <protectedRange sqref="H347:I347" name="区域343_2_8"/>
    <protectedRange sqref="H347:I347" name="区域1_79_11"/>
    <protectedRange sqref="H348:I348" name="区域343_2_1_5"/>
    <protectedRange sqref="H348:I348" name="区域1_79_1_11"/>
    <protectedRange sqref="I357" name="区域1_79_1_12"/>
    <protectedRange sqref="H358" name="区域1_2_16_1_5"/>
    <protectedRange sqref="H354:H359" name="区域1_4_8"/>
    <protectedRange sqref="I358" name="区域1_2_16_2_1"/>
    <protectedRange sqref="I354:I359" name="区域1_4_1_2"/>
    <protectedRange sqref="F363:G363" name="区域1_85"/>
    <protectedRange sqref="F361:G361" name="区域343_114_24"/>
    <protectedRange sqref="F361:G361" name="区域1_176_24"/>
    <protectedRange sqref="H361:I361" name="区域343_2_9"/>
    <protectedRange sqref="H361:I361" name="区域1_79_13"/>
    <protectedRange sqref="H362:I362" name="区域343_2_1_6"/>
    <protectedRange sqref="H362:I362" name="区域1_79_1_13"/>
    <protectedRange sqref="F367:G367" name="区域1_2_8"/>
    <protectedRange sqref="H366:I366" name="区域343_6_1"/>
    <protectedRange sqref="H366:I366" name="区域1_5_7"/>
    <protectedRange sqref="H366:I366 I366" name="区域343_2_1_1_1"/>
    <protectedRange sqref="H366:I366 I366" name="区域1_64_2"/>
    <protectedRange sqref="H366:I366 I366" name="区域343_4_1_2"/>
    <protectedRange sqref="H366:I366 I366" name="区域1_66_1"/>
    <protectedRange sqref="F368:G368" name="区域1_4_9"/>
    <protectedRange sqref="H367:I367" name="区域343_6_1_1"/>
    <protectedRange sqref="H367:I367" name="区域1_5_1_3"/>
    <protectedRange sqref="H367:I367 I367" name="区域343_2_1_2_1"/>
    <protectedRange sqref="H367:I367 I367" name="区域1_64_1_2"/>
    <protectedRange sqref="H367:I367 I367" name="区域343_4_1_1_1"/>
    <protectedRange sqref="H367:I367 I367" name="区域1_66_1_1"/>
    <protectedRange sqref="F365:G365" name="区域1_6_7"/>
    <protectedRange sqref="H364:I364" name="区域343_6_2"/>
    <protectedRange sqref="H364:I364" name="区域1_5_2_1"/>
    <protectedRange sqref="H364:I364 I364" name="区域343_2_1_3_1"/>
    <protectedRange sqref="H364:I364 I364" name="区域1_64_2_1"/>
    <protectedRange sqref="H364:I364 I364" name="区域343_4_1_2_1"/>
    <protectedRange sqref="H364:I364 I364" name="区域1_66_2"/>
    <protectedRange sqref="F369:G369" name="区域1_7_6"/>
    <protectedRange sqref="H368:I368" name="区域343_7_1"/>
    <protectedRange sqref="H368:I368" name="区域1_6_1_1"/>
    <protectedRange sqref="I368" name="区域343_2_3_2"/>
    <protectedRange sqref="I368" name="区域1_64_1_1_1"/>
    <protectedRange sqref="I368" name="区域343_4_2_1_1"/>
    <protectedRange sqref="I368" name="区域1_66_1_1_1"/>
    <protectedRange sqref="F364:G364" name="区域1_8_2"/>
    <protectedRange sqref="H363:I363" name="区域343_7_1_1"/>
    <protectedRange sqref="H363:I363" name="区域1_6_2_1"/>
    <protectedRange sqref="I363" name="区域343_2_3_1_2"/>
    <protectedRange sqref="I363" name="区域1_64_1_2_1"/>
    <protectedRange sqref="I363" name="区域343_4_2_2"/>
    <protectedRange sqref="I363" name="区域1_66_1_2"/>
    <protectedRange sqref="F370:G371" name="区域1_9_2"/>
    <protectedRange sqref="H369:I370" name="区域343_7_2"/>
    <protectedRange sqref="H369:I370" name="区域1_6_3_1"/>
    <protectedRange sqref="I369:I370" name="区域343_2_3_2_1"/>
    <protectedRange sqref="I369:I370" name="区域1_64_1_3"/>
    <protectedRange sqref="I369:I370" name="区域343_4_2_3"/>
    <protectedRange sqref="I369:I370" name="区域1_66_1_3"/>
    <protectedRange sqref="H371:I371 I371" name="区域343_2_1_6_1"/>
    <protectedRange sqref="F372:G372" name="区域1_12_2"/>
    <protectedRange sqref="H371:I371" name="区域343_6_4"/>
    <protectedRange sqref="H371:I371" name="区域1_5_5_3"/>
    <protectedRange sqref="H371:I371 I371" name="区域343_2_1_4_1"/>
    <protectedRange sqref="H371:I371 I371" name="区域1_64_5"/>
    <protectedRange sqref="H371:I371 I371" name="区域343_4_1_4"/>
    <protectedRange sqref="H371:I371 I371" name="区域1_66_5"/>
    <protectedRange sqref="H372:I372" name="区域1_79_14"/>
    <protectedRange sqref="H373:I373" name="区域1_79_1_14"/>
    <protectedRange sqref="H374:I374" name="区域1_2_16_7"/>
    <protectedRange sqref="H373:I374" name="区域1_79_2_8"/>
    <protectedRange sqref="F374" name="区域1_2_16_1_1_1"/>
    <protectedRange sqref="G374" name="区域1_2_16_1_1_1_1"/>
    <protectedRange sqref="G382" name="区域1_15_6"/>
    <protectedRange sqref="F379:G379 F379:G379" name="区域1_69_1"/>
    <protectedRange sqref="G373" name="区域1_15_1_1"/>
    <protectedRange sqref="F373" name="区域1_10_1_2"/>
    <protectedRange sqref="F373" name="区域343_2_3_3"/>
    <protectedRange sqref="F373" name="区域1_79_1_1_4"/>
    <protectedRange sqref="F374" name="区域1_79_1_1_1_1"/>
    <protectedRange sqref="G374" name="区域1_79_3_5"/>
    <protectedRange sqref="G374" name="区域1_79_1_1_1_1_1"/>
    <protectedRange sqref="F376" name="区域1_9_1_1"/>
    <protectedRange sqref="F376" name="区域343_2_2_1_1"/>
    <protectedRange sqref="F376" name="区域1_79_2_1_1_1"/>
    <protectedRange sqref="F379" name="区域1_9_3"/>
    <protectedRange sqref="G376" name="区域343_2_2_1_1_1"/>
    <protectedRange sqref="G376" name="区域1_79_2_1_1_1_1"/>
    <protectedRange sqref="G379" name="区域1_12_3"/>
    <protectedRange sqref="F380:G380 G381 G381 G381 F380:G380" name="区域343_1_10"/>
    <protectedRange sqref="F380:G380 F380:G380 F380:G380 F380:G380" name="区域1_14_2_1"/>
    <protectedRange sqref="F382 F382" name="区域1_12_4"/>
    <protectedRange sqref="H372:I372" name="区域1_79_4_3"/>
    <protectedRange sqref="H373:I373" name="区域1_79_1_2_4"/>
    <protectedRange sqref="H374:I374" name="区域1_2_16_2_2"/>
    <protectedRange sqref="H379:I379 I379 I379 I379 H379:I379" name="区域343_3_20"/>
    <protectedRange sqref="H379:I379 H379:I379 H379:I379 I379" name="区域1_5_1_4"/>
    <protectedRange sqref="F373:I373" name="区域1_6_8"/>
    <protectedRange sqref="F375:G375" name="区域1_7_7"/>
    <protectedRange sqref="F373:G373" name="区域343_114_2_3_1"/>
    <protectedRange sqref="F373:G373" name="区域1_176_2_2_1"/>
    <protectedRange sqref="H373:I373" name="区域343_2_10"/>
    <protectedRange sqref="H373:I373" name="区域1_79_2_2_1"/>
    <protectedRange sqref="H374:I374" name="区域343_2_1_1_2"/>
    <protectedRange sqref="H374:I374" name="区域1_79_1_1_2_1"/>
    <protectedRange sqref="F376:I376" name="区域1_8_3"/>
    <protectedRange sqref="H379:I379 I379 I379 I379 H379:I379" name="区域1_3_1_5"/>
    <protectedRange sqref="H379:I379 H379:I379" name="区域1_69_1_1_1"/>
    <protectedRange sqref="H380:I380 H380:I380 H380:I380 I380" name="区域343_5_3"/>
    <protectedRange sqref="H380:I380 H380:I380 H381 H381 H381 H381" name="区域1_14_2_1_1"/>
    <protectedRange sqref="F378:I380 F377:G377 F381:G382" name="区域1_2_2_6"/>
    <protectedRange sqref="H376:I376" name="区域343_2_2_1_2"/>
    <protectedRange sqref="H376:I376" name="区域1_2_16_1_2_1"/>
    <protectedRange sqref="H376:I376" name="区域1_79_2_1_2"/>
    <protectedRange sqref="H380:I380 I380 I380 I380 H380:I380" name="区域343_3_1_4"/>
    <protectedRange sqref="H380:I380 I380 I380 I380 H380:I380" name="区域1_3_2_4"/>
    <protectedRange sqref="H380:I380 H380:I380 H380:I380 H380:I380" name="区域1_14_2_1_2"/>
    <protectedRange sqref="H380:I380 H380:I380" name="区域1_69_1_1_1_1"/>
    <protectedRange sqref="H381:I381 H381:I381 H381:I381 I381" name="区域343_5_1_2"/>
    <protectedRange sqref="H381:I381 H381:I381 H381:I381 I381" name="区域1_5_1_1_2"/>
    <protectedRange sqref="H381:I381 H381:I381 H382 H382 H382 H382" name="区域1_14_2_1_2_1"/>
    <protectedRange sqref="H381:I381 H381:I381" name="区域1_69_3"/>
    <protectedRange sqref="H383:I383" name="区域1_79_1_15"/>
    <protectedRange sqref="F383:H383 G384:H394" name="区域1_176_1_6"/>
    <protectedRange sqref="I383:I384" name="区域1_79_2_9"/>
    <protectedRange sqref="I385" name="区域1_2_16_1_7"/>
    <protectedRange sqref="H386:I394" name="区域1_2_11"/>
    <protectedRange sqref="F382:G394" name="区域343_114_1_6"/>
    <protectedRange sqref="F382:G394" name="区域1_176_2_6"/>
    <protectedRange sqref="H382:I383" name="区域343_2_11"/>
    <protectedRange sqref="H382:I383" name="区域1_79_15"/>
    <protectedRange sqref="H384:I384" name="区域343_2_2_7"/>
    <protectedRange sqref="H384:I384" name="区域1_2_16_8"/>
    <protectedRange sqref="H384:I384" name="区域1_79_2_1_3"/>
    <protectedRange sqref="H398" name="区域343_1_11"/>
    <protectedRange sqref="F400:G400" name="区域1_176_26"/>
    <protectedRange sqref="H400:I400" name="区域1_79_17"/>
    <protectedRange sqref="F403:I406" name="区域1_88"/>
    <protectedRange sqref="F401:G401" name="区域1_176_1_7"/>
    <protectedRange sqref="H401:I401" name="区域1_79_1_17"/>
    <protectedRange sqref="H412:I413" name="区域1_5_10"/>
    <protectedRange sqref="H408:I408" name="区域343_2_14"/>
    <protectedRange sqref="H408:I408" name="区域1_79_18"/>
    <protectedRange sqref="H409:I409" name="区域343_2_1_10"/>
    <protectedRange sqref="H409:I409" name="区域1_79_1_18"/>
    <protectedRange sqref="H410:I410" name="区域343_2_2_9"/>
    <protectedRange sqref="H410:I410" name="区域1_2_16_10"/>
    <protectedRange sqref="H410:I410" name="区域1_79_2_11"/>
    <protectedRange sqref="F436:G438" name="区域1_176_1_9"/>
    <protectedRange sqref="F442:G442" name="区域343_114_29"/>
    <protectedRange sqref="H442:I442" name="区域343_2_2"/>
    <protectedRange sqref="H443:I443" name="区域1_79_1_20"/>
    <protectedRange sqref="F442:G442" name="区域343_114_1_10"/>
    <protectedRange sqref="F442:G442" name="区域1_176_29"/>
    <protectedRange sqref="H442:I442" name="区域343_2_1_11"/>
    <protectedRange sqref="H442:I442" name="区域1_79_19"/>
    <protectedRange sqref="H443:I443" name="区域1_79_1_1_5"/>
    <protectedRange sqref="F444:I444" name="区域1_2_16"/>
    <protectedRange sqref="M77:M94 M62:M65 M67:M75" name="区域2_156"/>
    <protectedRange sqref="N62:N65 N67:N75 N78:N85 N87:N94" name="区域2_3"/>
    <protectedRange sqref="N86 O62:O65 O67:O75 O78:O94 N77:O77" name="区域2_156_1"/>
    <protectedRange sqref="O108 N108:O108 M108:O108" name="区域2_65"/>
    <protectedRange sqref="M110:O111 O110:O111 O110:O111 M110:O111" name="区域2_66"/>
    <protectedRange sqref="M95:O105 M102:O102 M99:O99" name="区域2_1_1"/>
    <protectedRange sqref="M108:O108" name="区域2_2_1_1"/>
    <protectedRange sqref="N108" name="区域2_2_11"/>
    <protectedRange sqref="M110:O111 O110:O111 O110:O111 M110:O111" name="区域2_66_1"/>
    <protectedRange sqref="O112:O116 M112:O116 O112:O116 M112:O116" name="区域2_68_1_1"/>
    <protectedRange sqref="J126:J145" name="区域1_79_2_1"/>
    <protectedRange sqref="J126" name="区域1_79_1_1_1"/>
    <protectedRange sqref="J156:J160" name="区域1_11_5_1_1_1"/>
    <protectedRange sqref="J163:J165 J163:J165 J161 J161 J163 J163" name="区域343_14_1_1_1"/>
    <protectedRange sqref="J163:J165 J163:J165 J161 J161 J163 J163" name="区域1_22_1_1_1"/>
    <protectedRange sqref="J168" name="区域1_13_2_1_1_1"/>
    <protectedRange sqref="J168 J168" name="区域1_23_1_1_1"/>
    <protectedRange sqref="J169:J171" name="区域1_14_5_1_1_1"/>
    <protectedRange sqref="J169:J171 J169:J171" name="区域1_24_1_1_1"/>
    <protectedRange sqref="J173:J175" name="区域1_14_6_1_1_1"/>
    <protectedRange sqref="J176" name="区域1_3_4_1_1_1"/>
    <protectedRange sqref="J173:J175 J173:J175" name="区域1_25_1_1_1"/>
    <protectedRange sqref="J183:J185" name="区域1_15_3"/>
    <protectedRange sqref="J182" name="区域1_2_3_2"/>
    <protectedRange sqref="J180" name="区域1_5_1_2"/>
    <protectedRange sqref="J182" name="区域1_2_2_1_1_1_1_1"/>
    <protectedRange sqref="J180" name="区域1_4_2_1_1_1_1"/>
    <protectedRange sqref="J181" name="区域1_2_2_3"/>
    <protectedRange sqref="J185" name="区域1_6_4"/>
    <protectedRange sqref="J176:J177" name="区域1_3_5_1_1_1"/>
    <protectedRange sqref="J186:J190 J186:J190" name="区域343_19_1_1_1"/>
    <protectedRange sqref="J190" name="区域1_16_2_1_1_1"/>
    <protectedRange sqref="J186:J189" name="区域1_15_4"/>
    <protectedRange sqref="J186:J188" name="区域1_6_5"/>
    <protectedRange sqref="J194 J194" name="区域343_20_1_1_1"/>
    <protectedRange sqref="J194" name="区域1_16_3_1_1_1"/>
    <protectedRange sqref="J194" name="区域1_7_4_1_1_1"/>
    <protectedRange sqref="J126:J145" name="区域1_79_4_1"/>
    <protectedRange sqref="J126" name="区域1_79_1_2_1"/>
    <protectedRange sqref="J156:J160 J156:J160" name="区域343_22_1_1_2"/>
    <protectedRange sqref="J156:J160" name="区域1_11_8_1"/>
    <protectedRange sqref="J156:J160 J156:J160" name="区域1_30_1_2"/>
    <protectedRange sqref="J163:J165 J163:J165 J161 J161" name="区域343_23_1_1_2"/>
    <protectedRange sqref="J163:J165 J161" name="区域1_11_9_1"/>
    <protectedRange sqref="J163:J165 J163:J165 J161 J161" name="区域1_31_2"/>
    <protectedRange sqref="J166 J166" name="区域343_24_1_1"/>
    <protectedRange sqref="J166" name="区域1_13_3_1_1_2"/>
    <protectedRange sqref="J166" name="区域1_1_10_1"/>
    <protectedRange sqref="J166 J166" name="区域1_32_1"/>
    <protectedRange sqref="J167:J168 J167:J168" name="区域343_25_1"/>
    <protectedRange sqref="J167:J168" name="区域1_13_4_1"/>
    <protectedRange sqref="J167:J168" name="区域1_1_11_1"/>
    <protectedRange sqref="J167:J168 J167:J168" name="区域1_33_1"/>
    <protectedRange sqref="J169:J173 J169:J173 J155 J155" name="区域343_26_1"/>
    <protectedRange sqref="J169:J173 J155" name="区域1_14_8_1"/>
    <protectedRange sqref="J173" name="区域1_2_5_1"/>
    <protectedRange sqref="J169:J171" name="区域1_1_12_1"/>
    <protectedRange sqref="J169:J173 J169:J173 J155 J155" name="区域1_34_1"/>
    <protectedRange sqref="J174 J174" name="区域343_27_1"/>
    <protectedRange sqref="J174" name="区域1_14_9_1"/>
    <protectedRange sqref="J174" name="区域1_2_6_1"/>
    <protectedRange sqref="J174 J174" name="区域1_35_1"/>
    <protectedRange sqref="J175 J175" name="区域343_28_1"/>
    <protectedRange sqref="J175" name="区域1_14_10_1"/>
    <protectedRange sqref="J175" name="区域1_1_2_2_1"/>
    <protectedRange sqref="J175" name="区域1_1_1_1_3_1"/>
    <protectedRange sqref="J175" name="区域1_4_3_1"/>
    <protectedRange sqref="J175" name="区域1_3_6_1"/>
    <protectedRange sqref="J175 J175" name="区域1_36_1"/>
    <protectedRange sqref="J176 J176" name="区域343_29_1"/>
    <protectedRange sqref="J176" name="区域1_14_11_1"/>
    <protectedRange sqref="J176" name="区域1_5_4_1_1_2"/>
    <protectedRange sqref="J176" name="区域1_3_7_1"/>
    <protectedRange sqref="J176 J176" name="区域1_37_1"/>
    <protectedRange sqref="J189:J190" name="区域1_17_4_1"/>
    <protectedRange sqref="J189:J190" name="区域1_1_7_4_1"/>
    <protectedRange sqref="J181" name="区域1_2_3_3_1"/>
    <protectedRange sqref="J179" name="区域1_5_1_3_1"/>
    <protectedRange sqref="J181" name="区域1_2_2_1_2_1"/>
    <protectedRange sqref="J179" name="区域1_4_2_2_2"/>
    <protectedRange sqref="J180" name="区域1_2_2_4_1"/>
    <protectedRange sqref="J188:J190" name="区域1_7_5_1"/>
    <protectedRange sqref="J177:J183" name="区域1_5_5_1"/>
    <protectedRange sqref="J177:J191 J177:J191" name="区域343_30_1"/>
    <protectedRange sqref="J190:J191" name="区域1_17_5_1"/>
    <protectedRange sqref="J190:J191" name="区域1_16_4_1"/>
    <protectedRange sqref="J190:J191" name="区域1_1_7_5_1"/>
    <protectedRange sqref="J183:J189" name="区域1_15_5_1"/>
    <protectedRange sqref="J182" name="区域1_2_3_4_1"/>
    <protectedRange sqref="J181" name="区域1_1_3_1_2_1"/>
    <protectedRange sqref="J180" name="区域1_5_1_4_1"/>
    <protectedRange sqref="J179" name="区域1_3_1_1_2_1"/>
    <protectedRange sqref="J182" name="区域1_2_2_1_3_1"/>
    <protectedRange sqref="J181" name="区域1_1_2_1_2_1"/>
    <protectedRange sqref="J180" name="区域1_4_2_3_1"/>
    <protectedRange sqref="J179:J182" name="区域1_1_6_3_1"/>
    <protectedRange sqref="J181" name="区域1_2_2_5_1"/>
    <protectedRange sqref="J177:J178" name="区域1_14_12_1"/>
    <protectedRange sqref="J189:J191" name="区域1_7_6_1"/>
    <protectedRange sqref="J185:J188" name="区域1_6_6_1"/>
    <protectedRange sqref="J177:J184" name="区域1_5_6_1"/>
    <protectedRange sqref="J177" name="区域1_3_8_1_2"/>
    <protectedRange sqref="J177:J191 J177:J191" name="区域1_38_1"/>
    <protectedRange sqref="J194 J194" name="区域343_31_1"/>
    <protectedRange sqref="J194" name="区域1_1_8_2_1"/>
    <protectedRange sqref="J194" name="区域1_16_5_1"/>
    <protectedRange sqref="J194" name="区域1_1_1_3_2_1"/>
    <protectedRange sqref="J194" name="区域1_7_7_1"/>
    <protectedRange sqref="J194 J194" name="区域1_39_1"/>
    <protectedRange sqref="N126" name="区域2_156_5"/>
    <protectedRange sqref="N147:N194" name="区域2_3_1"/>
    <protectedRange sqref="N126" name="区域2_156_1_3"/>
    <protectedRange sqref="M219:O266 N218:O218" name="区域2_4"/>
    <protectedRange sqref="M217:O217" name="区域2_156_6"/>
    <protectedRange sqref="M218" name="区域2_2_2_1"/>
    <protectedRange sqref="J236" name="区域1_59_1"/>
    <protectedRange sqref="J238" name="区域1_63_5_1"/>
    <protectedRange sqref="J240" name="区域1_68_1"/>
    <protectedRange sqref="J241" name="区域1_176_11_1"/>
    <protectedRange sqref="J242" name="区域1_176_13_1"/>
    <protectedRange sqref="J244" name="区域1_76_1"/>
    <protectedRange sqref="J270" name="区域343_2_2_1"/>
    <protectedRange sqref="J270" name="区域1_79_2_3"/>
    <protectedRange sqref="J275 J267:J269" name="区域1_3_7_3"/>
    <protectedRange sqref="J268" name="区域343_3_4_1"/>
    <protectedRange sqref="J268" name="区域1_1_2_1_2"/>
    <protectedRange sqref="J268" name="区域4_2_1"/>
    <protectedRange sqref="O268" name="区域2_1_1_1"/>
    <protectedRange sqref="O269:O290" name="区域2_2_3"/>
    <protectedRange sqref="O268" name="区域2_1_2"/>
    <protectedRange sqref="O268" name="区域4_3"/>
    <protectedRange sqref="M269:M290" name="区域2_3_1_1"/>
    <protectedRange sqref="M268" name="区域2_1_3"/>
    <protectedRange sqref="M268" name="区域4_4"/>
    <protectedRange sqref="J317" name="区域1_176_19_1"/>
    <protectedRange sqref="J319" name="区域1_2_16_4_1"/>
    <protectedRange sqref="M307:M325 M305 O305:O316 O318:O323 O325" name="区域2_2_4"/>
    <protectedRange sqref="M326:O326" name="区域2_156_8"/>
    <protectedRange sqref="J328" name="区域1_79_2_6_1"/>
    <protectedRange sqref="J349" name="区域1_83_1"/>
    <protectedRange sqref="M349:O349" name="区域2_8"/>
    <protectedRange sqref="J347" name="区域343_114_21_1"/>
    <protectedRange sqref="M348:O348" name="区域2_156_9"/>
    <protectedRange sqref="J347" name="区域1_176_21_1"/>
    <protectedRange sqref="J363 J367:J371 J365" name="区域1_85_1"/>
    <protectedRange sqref="M363:O372" name="区域2_9"/>
    <protectedRange sqref="J361" name="区域343_114_24_1"/>
    <protectedRange sqref="M362:O362" name="区域2_156_10"/>
    <protectedRange sqref="J361" name="区域1_176_24_1"/>
    <protectedRange sqref="J365" name="区域343_2_2_5"/>
    <protectedRange sqref="J365" name="区域1_2_16_6"/>
    <protectedRange sqref="J365" name="区域1_79_2_7"/>
    <protectedRange sqref="J364" name="区域1_8_2_1"/>
    <protectedRange sqref="J372" name="区域1_12_2_1"/>
    <protectedRange sqref="M372 O372" name="区域2_156_11"/>
    <protectedRange sqref="J374" name="区域1_2_16_7_1"/>
    <protectedRange sqref="J376:J377" name="区域1_2_10"/>
    <protectedRange sqref="J372:J373" name="区域343_114_1_5"/>
    <protectedRange sqref="J372:J373" name="区域1_176_1_5"/>
    <protectedRange sqref="J374" name="区域343_2_2_6"/>
    <protectedRange sqref="J374" name="区域1_2_16_1_6"/>
    <protectedRange sqref="J374" name="区域1_79_2_1_1"/>
    <protectedRange sqref="J378:J382" name="区域1_2_3_4"/>
    <protectedRange sqref="M372 O372" name="区域2_156_1_6"/>
    <protectedRange sqref="M372 O372" name="区域2_3_2"/>
    <protectedRange sqref="M375 O375" name="区域2_4_1"/>
    <protectedRange sqref="M374 O374" name="区域2_156_1_1_1"/>
    <protectedRange sqref="M376 O376" name="区域2_5_1"/>
    <protectedRange sqref="M377:M381 O377:O380" name="区域2_2_5"/>
    <protectedRange sqref="O381 O381" name="区域2_2_1_2"/>
    <protectedRange sqref="M377:M382 O377:O381" name="区域2_6_1"/>
    <protectedRange sqref="O382 O382" name="区域2_2_2_1_1"/>
    <protectedRange sqref="O384:O394" name="区域2_2_6"/>
    <protectedRange sqref="K383:K394" name="区域1_176_1_6_1"/>
    <protectedRange sqref="J383:J384" name="区域1_79_2_9_1"/>
    <protectedRange sqref="J385" name="区域1_2_16_1_7_1"/>
    <protectedRange sqref="O384:O394 M385:M394" name="区域2_3_3"/>
    <protectedRange sqref="J382:J394" name="区域343_114_1_6_1"/>
    <protectedRange sqref="M383:M384 O383:O384" name="区域2_156_12"/>
    <protectedRange sqref="J382:J394" name="区域1_176_2_6_1"/>
    <protectedRange sqref="M400:O400" name="区域2_10"/>
    <protectedRange sqref="J400" name="区域343_114_26_1"/>
    <protectedRange sqref="J400" name="区域1_176_26_1"/>
    <protectedRange sqref="J403:J406" name="区域1_88_1"/>
    <protectedRange sqref="M403:M406 O403:O406" name="区域2_11"/>
    <protectedRange sqref="M402 O402" name="区域2_156_1_7"/>
    <protectedRange sqref="M412:M413" name="区域2_12"/>
    <protectedRange sqref="M409:M411" name="区域2_156_15"/>
    <protectedRange sqref="N412:N413" name="区域2_1_5"/>
    <protectedRange sqref="N409:N411" name="区域2_156_1_8"/>
    <protectedRange sqref="J438" name="区域1_2_16_11"/>
    <protectedRange sqref="J442" name="区域343_114_29_1"/>
    <protectedRange sqref="J442" name="区域343_114_1_10_1"/>
    <protectedRange sqref="J442" name="区域1_176_29_1"/>
    <protectedRange sqref="J443" name="区域343_114_1_1_7"/>
    <protectedRange sqref="J443" name="区域1_176_1_10"/>
    <protectedRange sqref="M443 O443" name="区域2_156_17"/>
    <protectedRange sqref="M443 O443" name="区域2_2_7"/>
    <protectedRange sqref="M443 O443" name="区域2_156_1_9"/>
    <protectedRange sqref="P62:S65 P67:S75 P77:S94" name="区域2_156_1_1"/>
    <protectedRange sqref="R108:S108" name="区域2_156_1_1_2"/>
    <protectedRange sqref="P109:Q109 P109:Q109 P109:Q109 P109:Q109" name="区域2_68_3"/>
    <protectedRange sqref="P112:Q116 P112:Q116 P112:Q116 P112:Q116" name="区域2_68_1_2"/>
    <protectedRange sqref="P100:R100" name="区域2_2_8"/>
    <protectedRange sqref="R108:S108" name="区域2_156_1_2"/>
    <protectedRange sqref="Q108 Q108 Q108" name="区域2_65_1_1"/>
    <protectedRange sqref="P109:Q109 P109:Q109 P109:Q109 P109:Q109" name="区域2_68_2_1"/>
    <protectedRange sqref="P110:Q111 P110:Q111 P110:Q111 P110:Q111" name="区域2_66_1_1"/>
    <protectedRange sqref="P112:Q116 P112:Q116 P112:Q116 P112:Q116" name="区域2_68_1_1_1"/>
    <protectedRange sqref="P217:S217" name="区域2_156_6_1"/>
    <protectedRange sqref="P268:S268" name="区域2_1_1_2"/>
    <protectedRange sqref="P269:S290" name="区域2_2_3_1"/>
    <protectedRange sqref="P268:S268" name="区域2_1_2_1"/>
    <protectedRange sqref="P268:S268" name="区域4_3_1"/>
    <protectedRange sqref="R312:S316 P305:Q316 P318:S323 P325:S325 S309" name="区域2_2_4_1"/>
    <protectedRange sqref="P349:S349" name="区域2_8_1"/>
    <protectedRange sqref="P348:S348" name="区域2_156_9_1"/>
    <protectedRange sqref="P363:S372" name="区域2_9_1"/>
    <protectedRange sqref="P362:S362" name="区域2_156_10_1"/>
    <protectedRange sqref="P372:S372" name="区域2_156_11_1"/>
    <protectedRange sqref="P372:S372" name="区域2_156_1_6_1"/>
    <protectedRange sqref="P372:S372" name="区域2_3_2_1"/>
    <protectedRange sqref="P375:S375" name="区域2_4_1_1"/>
    <protectedRange sqref="P374:S374" name="区域2_156_1_1_1_1"/>
    <protectedRange sqref="P376:S376" name="区域2_5_1_1"/>
    <protectedRange sqref="P377:S380" name="区域2_2_5_1"/>
    <protectedRange sqref="P381:S381 P381:R381 P381 R381:S381" name="区域2_2_1_2_1"/>
    <protectedRange sqref="P377:S381" name="区域2_6_1_1"/>
    <protectedRange sqref="P382:S382 P382:R382 P382 R382:S382" name="区域2_2_2_1_2"/>
    <protectedRange sqref="P385:S394" name="区域2_2_6_1"/>
    <protectedRange sqref="P385:R394" name="区域2_3_3_1"/>
    <protectedRange sqref="P383:S384 S385:S394" name="区域2_156_12_1"/>
    <protectedRange sqref="P403:S406" name="区域2_11_1"/>
    <protectedRange sqref="P402:S402" name="区域2_156_1_7_1"/>
    <protectedRange sqref="P443:S443" name="区域2_156_17_1"/>
    <protectedRange sqref="P443:S443" name="区域2_2_7_1"/>
    <protectedRange sqref="P443:S443" name="区域2_156_1_9_1"/>
    <protectedRange sqref="S95:S125 O95:P125" name="区域2"/>
    <protectedRange sqref="Q95:Q125" name="区域2_2_1"/>
    <protectedRange sqref="B95:I105 B102:I102 B99:I99" name="区域1_5"/>
    <protectedRange sqref="B107:I107 B107:I107" name="区域1_2_20_2"/>
    <protectedRange sqref="B108:I109 B108:I109" name="区域1_65"/>
    <protectedRange sqref="B110:I119 I116:I119 C116:D116 F116:G116 C117:C124 C117:C124 G117:I119 H117:I119 H117:I119 H118:I119 H118:I119 B117:I119 C117:C124 C117:C124 G117:I118 I117:I118 H117:I118 H118:I118 G119:H119 H119 H119 H119 C120:C124 C120:C124" name="区域343_3_2_2"/>
    <protectedRange sqref="B122 D122:E122" name="区域343_114_1_1"/>
    <protectedRange sqref="H123:I123" name="区域343_2_1_1"/>
    <protectedRange sqref="B110:I119 I116:I119 C116:D116 F116:G116 C117:C124 C117:C124 G117:I119 H117:I119 H117:I119 H118:I119 H118:I119 B117:I119 C117:C124 C117:C124 G117:I118 I117:I118 H117:I118 H118:I118 G119:H119 H119 H119 H119 C120:C124 C120:C124" name="区域1_3_3_1"/>
    <protectedRange sqref="AC95:AC102" name="区域3"/>
    <protectedRange sqref="F306" name="区域1_3_2"/>
    <protectedRange sqref="G306" name="区域1_4_1"/>
    <protectedRange sqref="O306" name="区域2_2_2"/>
    <protectedRange sqref="A308:J311 A315:J325 A313:H314 J313 A306:J306" name="区域1_5_1"/>
    <protectedRange sqref="R306:S306 R305" name="区域2_5"/>
    <protectedRange sqref="AB306:AK311 AB313:AK325" name="区域3_2"/>
    <protectedRange sqref="A312:B312 D312:H312 J312" name="区域343_114_1"/>
    <protectedRange sqref="AB312:AC312" name="区域3_142"/>
    <protectedRange sqref="A312:B312 D312:H312 J312" name="区域1_176_1"/>
    <protectedRange sqref="H312:I312" name="区域343_2_5"/>
    <protectedRange sqref="H312:I312" name="区域1_79_2"/>
    <protectedRange sqref="H313:I313" name="区域343_2_1_3"/>
    <protectedRange sqref="H313:I313" name="区域1_79_1_8"/>
    <protectedRange sqref="H314:J314" name="区域343_2_2_2"/>
    <protectedRange sqref="H314:J314" name="区域1_2_16_1"/>
    <protectedRange sqref="H314:J314" name="区域1_79_2_2"/>
    <protectedRange sqref="R308:S311 M306:M325 S305 O306:Q311 O313:S318 O320:S325" name="区域2_2_1_3"/>
    <protectedRange sqref="O312:S312 O319:S319" name="区域2_156_1_4"/>
    <protectedRange sqref="F438:F440" name="区域343"/>
    <protectedRange sqref="F438:F440" name="区域1_6"/>
    <protectedRange sqref="G438:G440" name="区域343_1"/>
    <protectedRange sqref="G438:G440" name="区域1_2_1"/>
    <protectedRange sqref="O439:P441 S439:S441" name="区域2_6"/>
    <protectedRange sqref="Q439:Q441" name="区域2_2_9"/>
    <protectedRange sqref="H438" name="区域1_79_4"/>
    <protectedRange sqref="H439" name="区域1_79_1_21"/>
    <protectedRange sqref="H440" name="区域1_2_16_3"/>
    <protectedRange sqref="I438" name="区域343_2_3_4"/>
    <protectedRange sqref="I439" name="区域343_2_1_1_1_1"/>
    <protectedRange sqref="I440" name="区域343_2_2_1_3"/>
    <protectedRange sqref="I440" name="区域1_79_2_1_4"/>
    <protectedRange sqref="J440" name="区域1_2_1_1"/>
    <protectedRange sqref="J438" name="区域343_114_2"/>
    <protectedRange sqref="J438" name="区域1_176_2"/>
    <protectedRange sqref="J440" name="区域343_2_2_2_1"/>
    <protectedRange sqref="J440" name="区域1_2_16_2_3"/>
    <protectedRange sqref="J440" name="区域1_79_2_2_2"/>
    <protectedRange sqref="H438" name="区域343_2_6"/>
    <protectedRange sqref="H438" name="区域1_79_2_4"/>
    <protectedRange sqref="H439" name="区域343_2_1_4"/>
    <protectedRange sqref="H439" name="区域1_79_1_1_6"/>
    <protectedRange sqref="H440" name="区域343_2_2_3"/>
    <protectedRange sqref="H440" name="区域1_2_16_1_1"/>
    <protectedRange sqref="H440" name="区域1_79_2_3_1"/>
    <protectedRange sqref="I438" name="区域343_2_3_1_3"/>
    <protectedRange sqref="I438" name="区域1_79_3_6"/>
    <protectedRange sqref="I439" name="区域343_2_1_1_3"/>
    <protectedRange sqref="I439" name="区域1_79_1_1_1_2"/>
    <protectedRange sqref="I440" name="区域343_2_2_1_1_2"/>
    <protectedRange sqref="I440" name="区域1_2_16_1_1_2"/>
    <protectedRange sqref="I440" name="区域1_79_2_1_1_2"/>
    <protectedRange sqref="F353:F360" name="区域343_3"/>
    <protectedRange sqref="F353:F360" name="区域1_7"/>
    <protectedRange sqref="G353:G360" name="区域343_1_1"/>
    <protectedRange sqref="G353:G360" name="区域1_2_2"/>
    <protectedRange sqref="B353:B356" name="区域343_3_1"/>
    <protectedRange sqref="B353:B356" name="区域1_3_1_1"/>
    <protectedRange sqref="C355:C371" name="区域1_5_2"/>
    <protectedRange sqref="D355:D361" name="区域1_1_1_1"/>
    <protectedRange sqref="D353" name="区域343_114_4"/>
    <protectedRange sqref="D353" name="区域1_176_5"/>
    <protectedRange sqref="I353" name="区域1_79_8"/>
    <protectedRange sqref="I355" name="区域1_79_1_19"/>
    <protectedRange sqref="H354" name="区域1_79_1_1_3"/>
    <protectedRange sqref="H356" name="区域1_2_16_1_3"/>
    <protectedRange sqref="H353:H356" name="区域343_4"/>
    <protectedRange sqref="H353:H356" name="区域1_4_1_1"/>
    <protectedRange sqref="I353" name="区域1_79_1_2_3"/>
    <protectedRange sqref="I356" name="区域1_2_16_2_4"/>
    <protectedRange sqref="I353:I356" name="区域343_4_1"/>
    <protectedRange sqref="I353:I356" name="区域1_4_1_1_1"/>
    <protectedRange sqref="B217 D217" name="区域1_176_4_3"/>
    <protectedRange sqref="B224" name="区域1_30_1"/>
    <protectedRange sqref="B229" name="区域1_46"/>
    <protectedRange sqref="B235" name="区域1_52"/>
    <protectedRange sqref="B236" name="区域1_54"/>
    <protectedRange sqref="B238" name="区域1_60"/>
    <protectedRange sqref="B239" name="区域1_62"/>
    <protectedRange sqref="B240" name="区域1_64"/>
    <protectedRange sqref="B241" name="区域1_66"/>
    <protectedRange sqref="D242" name="区域1_70"/>
    <protectedRange sqref="B243" name="区域1_176_12"/>
    <protectedRange sqref="D243" name="区域1_176_13_2"/>
    <protectedRange sqref="D244" name="区域1_72_2"/>
    <protectedRange sqref="D246" name="区域1_78_2"/>
    <protectedRange sqref="B218:D223 C224:D225 B226:D227 C228:D228 C229 C230:D234 C235 C236:D237 C238 C239:D240 C241:C244 C245:D245 B247:D266 C246" name="区域1_33_3"/>
    <protectedRange sqref="B217 D217" name="区域343_114_5_3"/>
    <protectedRange sqref="B217 D217" name="区域1_176_6_1"/>
    <protectedRange sqref="B224" name="区域1_30_2"/>
    <protectedRange sqref="B225" name="区域1_35"/>
    <protectedRange sqref="B228" name="区域1_43"/>
    <protectedRange sqref="B229" name="区域1_46_2"/>
    <protectedRange sqref="D229" name="区域1_47"/>
    <protectedRange sqref="B230:B231" name="区域1_49"/>
    <protectedRange sqref="B235" name="区域1_52_1"/>
    <protectedRange sqref="D235" name="区域1_53_1"/>
    <protectedRange sqref="B236" name="区域1_54_1"/>
    <protectedRange sqref="B237" name="区域1_57"/>
    <protectedRange sqref="B238" name="区域1_60_1"/>
    <protectedRange sqref="D238" name="区域1_61_2"/>
    <protectedRange sqref="B239" name="区域1_62_1"/>
    <protectedRange sqref="B240" name="区域1_64_3"/>
    <protectedRange sqref="B241" name="区域1_66_3"/>
    <protectedRange sqref="D241" name="区域1_67"/>
    <protectedRange sqref="B242" name="区域1_69"/>
    <protectedRange sqref="D242" name="区域1_70_1"/>
    <protectedRange sqref="B243" name="区域343_114_12"/>
    <protectedRange sqref="B243" name="区域1_176_12_2"/>
    <protectedRange sqref="D243" name="区域343_114_13_2"/>
    <protectedRange sqref="D243" name="区域1_176_13_2_1"/>
    <protectedRange sqref="B244" name="区域1_71"/>
    <protectedRange sqref="D244" name="区域1_72_1_1"/>
    <protectedRange sqref="B245" name="区域1_73"/>
    <protectedRange sqref="B246" name="区域1_77"/>
    <protectedRange sqref="D246" name="区域1_78_1_1"/>
    <protectedRange sqref="J217 E217:G217" name="区域1_176_4"/>
    <protectedRange sqref="I218" name="区域1_79_1_5"/>
    <protectedRange sqref="I217" name="区域1_5_5"/>
    <protectedRange sqref="I218" name="区域1_9_1"/>
    <protectedRange sqref="H220" name="区域1_16_4_3"/>
    <protectedRange sqref="H221" name="区域1_20_1_1"/>
    <protectedRange sqref="H222" name="区域1_24_1_1"/>
    <protectedRange sqref="H223" name="区域1_28_1_1"/>
    <protectedRange sqref="I224" name="区域1_34"/>
    <protectedRange sqref="H225" name="区域1_38_3"/>
    <protectedRange sqref="F226:G226" name="区域343_114_1_2_1"/>
    <protectedRange sqref="H226:I226" name="区域1_42_1"/>
    <protectedRange sqref="F229:G229" name="区域343_114_2_3_2"/>
    <protectedRange sqref="H229:I229" name="区域1_48_1"/>
    <protectedRange sqref="F230:G231" name="区域343_114_3_3_1"/>
    <protectedRange sqref="F235:G235" name="区域343_114_4_1"/>
    <protectedRange sqref="H236:I236" name="区域1_56"/>
    <protectedRange sqref="F236:G236" name="区域1_176_5_1"/>
    <protectedRange sqref="F237:G237" name="区域343_114_6"/>
    <protectedRange sqref="F238:G238" name="区域343_114_7_1_1"/>
    <protectedRange sqref="F239:G239" name="区域343_114_8"/>
    <protectedRange sqref="F240:G240" name="区域343_114_9_1"/>
    <protectedRange sqref="E241 H241:J241" name="区域1_68_2"/>
    <protectedRange sqref="F241:G241" name="区域1_176_10_1"/>
    <protectedRange sqref="E242" name="区域1_70_2"/>
    <protectedRange sqref="F242:G242 J242" name="区域1_176_11_2"/>
    <protectedRange sqref="H242:I242" name="区域1_79_3_3_1"/>
    <protectedRange sqref="E243:G243 J243" name="区域1_176_13_3"/>
    <protectedRange sqref="H243:I243" name="区域1_79_4_2_1"/>
    <protectedRange sqref="E244 H244:J244" name="区域1_72"/>
    <protectedRange sqref="F244:G244" name="区域1_176_14"/>
    <protectedRange sqref="H245:J245" name="区域1_76_2"/>
    <protectedRange sqref="F245:G245" name="区域1_176_15_1"/>
    <protectedRange sqref="E246 H246:J246" name="区域1_78"/>
    <protectedRange sqref="F246:G246" name="区域1_176_16"/>
    <protectedRange sqref="M219:S219" name="区域2_5_2"/>
    <protectedRange sqref="J219" name="区域343_2_2_2_2"/>
    <protectedRange sqref="J219" name="区域1_79_2_2_3"/>
    <protectedRange sqref="I219" name="区域1_13_4"/>
    <protectedRange sqref="J218 E218:G225 J220:J229 E226:E227 E228:G228 E229:E234 J235:J236 E236:E237 E245 E247:J266" name="区域1_33_4"/>
    <protectedRange sqref="R218:S223 M224:S266 N218:Q218 M219:Q223" name="区域2_13"/>
    <protectedRange sqref="J217 E217:G217" name="区域343_114_5_2"/>
    <protectedRange sqref="M217:S217" name="区域2_156_6_2"/>
    <protectedRange sqref="J217 E217:G217" name="区域1_176_6_2"/>
    <protectedRange sqref="I217" name="区域1_79_6_1"/>
    <protectedRange sqref="I218" name="区域1_79_1_22"/>
    <protectedRange sqref="J219" name="区域343_2_2_12"/>
    <protectedRange sqref="J219" name="区域1_2_16_3_1"/>
    <protectedRange sqref="J219" name="区域1_79_2_13"/>
    <protectedRange sqref="H217" name="区域1_4_6_2"/>
    <protectedRange sqref="I217" name="区域1_5_6"/>
    <protectedRange sqref="H218" name="区域1_8_1_1"/>
    <protectedRange sqref="I218" name="区域1_9_4"/>
    <protectedRange sqref="M218" name="区域2_2_2_2"/>
    <protectedRange sqref="H219" name="区域1_12_1"/>
    <protectedRange sqref="I219" name="区域1_13_5"/>
    <protectedRange sqref="H220" name="区域1_16_5"/>
    <protectedRange sqref="I220" name="区域1_17_3"/>
    <protectedRange sqref="H221" name="区域1_20_3"/>
    <protectedRange sqref="I221" name="区域1_21_1"/>
    <protectedRange sqref="H222" name="区域1_24_2"/>
    <protectedRange sqref="I222" name="区域1_25_1"/>
    <protectedRange sqref="H223" name="区域1_28_3"/>
    <protectedRange sqref="I223" name="区域1_29_1"/>
    <protectedRange sqref="H224" name="区域1_33_3_1"/>
    <protectedRange sqref="I224" name="区域1_34_3"/>
    <protectedRange sqref="H225" name="区域1_38_3_1"/>
    <protectedRange sqref="I225" name="区域1_39"/>
    <protectedRange sqref="F226:G226" name="区域343_114_1_4"/>
    <protectedRange sqref="F226:G226" name="区域1_176_1_2"/>
    <protectedRange sqref="H226:I226" name="区域1_42_1_1"/>
    <protectedRange sqref="H228:I228" name="区域1_45"/>
    <protectedRange sqref="F229:G229" name="区域343_114_2_7"/>
    <protectedRange sqref="F229:G229" name="区域1_176_2_4"/>
    <protectedRange sqref="H229:I229" name="区域1_48_1_1"/>
    <protectedRange sqref="H230:J231" name="区域1_51"/>
    <protectedRange sqref="F230:G231" name="区域343_114_3_5"/>
    <protectedRange sqref="F230:G231" name="区域1_176_3_3"/>
    <protectedRange sqref="E235 H235:I235" name="区域1_53_2"/>
    <protectedRange sqref="F235:G235" name="区域343_114_4_3"/>
    <protectedRange sqref="F235:G235" name="区域1_176_4_1_1"/>
    <protectedRange sqref="H236:I236" name="区域1_56_1"/>
    <protectedRange sqref="F236:G236" name="区域343_114_5_1_1"/>
    <protectedRange sqref="F236:G236" name="区域1_176_5_3"/>
    <protectedRange sqref="H237:J237" name="区域1_59_2"/>
    <protectedRange sqref="F237:G237" name="区域343_114_6_2"/>
    <protectedRange sqref="F237:G237" name="区域1_176_6_3"/>
    <protectedRange sqref="E238 H238:J238" name="区域1_61"/>
    <protectedRange sqref="F238:G238" name="区域343_114_7_3"/>
    <protectedRange sqref="F238:G238" name="区域1_176_7"/>
    <protectedRange sqref="E239 H239:J239" name="区域1_63_4_1"/>
    <protectedRange sqref="F239:G239" name="区域343_114_8_2"/>
    <protectedRange sqref="F239:G239" name="区域1_176_8_1"/>
    <protectedRange sqref="E240 H240:J240" name="区域1_65_1"/>
    <protectedRange sqref="F240:G240" name="区域343_114_9_2"/>
    <protectedRange sqref="F240:G240" name="区域1_176_9"/>
    <protectedRange sqref="E241 H241:J241" name="区域1_68_1_1"/>
    <protectedRange sqref="F241:G241" name="区域343_114_10"/>
    <protectedRange sqref="F241:G241" name="区域1_176_10_3"/>
    <protectedRange sqref="E242" name="区域1_70_1_1"/>
    <protectedRange sqref="F242:G242 J242" name="区域343_114_11"/>
    <protectedRange sqref="F242:G242 J242" name="区域1_176_11_2_1"/>
    <protectedRange sqref="H242:I242" name="区域343_2_1"/>
    <protectedRange sqref="H242:I242" name="区域1_79_3_7"/>
    <protectedRange sqref="E243:G243 J243" name="区域343_114_13"/>
    <protectedRange sqref="E243:G243 J243" name="区域1_176_13_2_2"/>
    <protectedRange sqref="H243:I243" name="区域343_2_1_2"/>
    <protectedRange sqref="H243:I243" name="区域1_79_4_4"/>
    <protectedRange sqref="E244 H244:J244" name="区域1_72_1"/>
    <protectedRange sqref="F244:G244" name="区域343_114_14_1"/>
    <protectedRange sqref="F244:G244" name="区域1_176_14_2"/>
    <protectedRange sqref="H245:J245" name="区域1_76_1_1"/>
    <protectedRange sqref="F245:G245" name="区域343_114_15"/>
    <protectedRange sqref="F245:G245" name="区域1_176_15_1_1"/>
    <protectedRange sqref="E246 H246:J246" name="区域1_78_1"/>
    <protectedRange sqref="F246:G246" name="区域343_114_16_1"/>
    <protectedRange sqref="F246:G246" name="区域1_176_16_2"/>
    <protectedRange sqref="AC217" name="区域5_2"/>
    <protectedRange sqref="AC219:AC267 AC217" name="区域3_3"/>
    <protectedRange sqref="AC218" name="区域3_142_1"/>
    <protectedRange sqref="F413:F437" name="区域1_8"/>
    <protectedRange sqref="G413:G437" name="区域1_2_4"/>
    <protectedRange sqref="H413:H437" name="区域1_3_4"/>
    <protectedRange sqref="I413:I437" name="区域1_4_2"/>
    <protectedRange sqref="F413:F437" name="区域343_5"/>
    <protectedRange sqref="F413:F437" name="区域1_9"/>
    <protectedRange sqref="G413:G437" name="区域343_1_2"/>
    <protectedRange sqref="G413:G437" name="区域1_2_5"/>
    <protectedRange sqref="H413:H437" name="区域343_2_15"/>
    <protectedRange sqref="H413:H437" name="区域1_3_5"/>
    <protectedRange sqref="I413:I437" name="区域343_3_3"/>
    <protectedRange sqref="I413:I437" name="区域1_4_4"/>
    <protectedRange sqref="Q414:Q438" name="区域2_2_10"/>
    <protectedRange sqref="N268" name="区域2_1_3_1"/>
    <protectedRange sqref="N269:N290" name="区域2_3_4"/>
    <protectedRange sqref="N268" name="区域2_1_3_1_1"/>
    <protectedRange sqref="N268" name="区域4_4_1"/>
    <protectedRange sqref="N384:N394" name="区域2_2_12"/>
    <protectedRange sqref="N384:N394" name="区域2_3_5"/>
    <protectedRange sqref="N383:N384" name="区域2_156_2"/>
    <protectedRange sqref="N375" name="区域2_3_6"/>
    <protectedRange sqref="N376" name="区域2_156_1_1_3"/>
    <protectedRange sqref="N379:N382" name="区域2_2_13"/>
    <protectedRange sqref="N306:N311 N313:N318 N320:N325" name="区域2_2_14"/>
    <protectedRange sqref="N319 N312" name="区域2_156_1_5"/>
    <protectedRange sqref="N443" name="区域2_156_3"/>
    <protectedRange sqref="N403:N406" name="区域2_14"/>
    <protectedRange sqref="N402" name="区域2_156_4"/>
    <protectedRange sqref="Q327:U337 O327:O337" name="区域2_15"/>
    <protectedRange sqref="L326 G326:I326" name="区域343_114_7"/>
    <protectedRange sqref="O326:U326 P327:P337" name="区域2_156_7"/>
    <protectedRange sqref="K326" name="区域343_2_16"/>
    <protectedRange sqref="K327" name="区域1_79_1_23"/>
    <protectedRange sqref="K328:L328" name="区域1_2_16_12"/>
    <protectedRange sqref="B326:B329" name="区域343_3_5"/>
    <protectedRange sqref="B326:B329" name="区域1_3_6"/>
    <protectedRange sqref="E326:E329" name="区域1_46_1_1"/>
    <protectedRange sqref="B330:E330" name="区域343_3_2_3"/>
    <protectedRange sqref="B330:E330" name="区域1_3_2_1"/>
    <protectedRange sqref="B331:E331" name="区域1_46_1_3"/>
    <protectedRange sqref="F326" name="区域343_3_4_2"/>
    <protectedRange sqref="F326" name="区域1_3_4_1"/>
    <protectedRange sqref="F327" name="区域1_46_1_5"/>
    <protectedRange sqref="F328" name="区域343_3_6"/>
    <protectedRange sqref="F328" name="区域1_3_6_3"/>
    <protectedRange sqref="F329" name="区域1_46_1_7"/>
    <protectedRange sqref="F330" name="区域343_3_8"/>
    <protectedRange sqref="F330" name="区域1_3_8"/>
    <protectedRange sqref="F331" name="区域1_46_1_9"/>
    <protectedRange sqref="J326" name="区域343_3_10_1"/>
    <protectedRange sqref="J326" name="区域1_3_10_3"/>
    <protectedRange sqref="J327:K327" name="区域1_46_1_11_1"/>
    <protectedRange sqref="J328" name="区域343_3_12_1"/>
    <protectedRange sqref="J328" name="区域1_3_12"/>
    <protectedRange sqref="J329" name="区域1_46_1_13_1"/>
    <protectedRange sqref="J331" name="区域343_3_14_1"/>
    <protectedRange sqref="J331" name="区域1_3_14_1"/>
    <protectedRange sqref="J330" name="区域1_46_1_15_1"/>
    <protectedRange sqref="K330" name="区域343_3_16_1"/>
    <protectedRange sqref="K330" name="区域1_3_16_1"/>
    <protectedRange sqref="K331" name="区域1_46_1_17_1"/>
    <protectedRange sqref="F334:F337" name="区域1_10"/>
    <protectedRange sqref="G334:G337" name="区域1_2_7"/>
    <protectedRange sqref="I334:I337" name="区域1_4_5"/>
    <protectedRange sqref="Q334:Q337" name="区域2_2_15"/>
    <protectedRange sqref="B326:D331" name="区域343_3_1_1"/>
    <protectedRange sqref="B326:D331" name="区域343_3_1_2"/>
    <protectedRange sqref="B326:D331" name="区域1_3_1_2"/>
    <protectedRange sqref="C332:D333 C326:D329 B334:D337" name="区域1_5_3"/>
    <protectedRange sqref="B326:B329" name="区域343_3_1_3"/>
    <protectedRange sqref="B326:B329" name="区域1_46_1"/>
    <protectedRange sqref="B326:B329" name="区域1_3_2_2"/>
    <protectedRange sqref="B330:D330" name="区域343_3_2_4"/>
    <protectedRange sqref="B330:D330" name="区域1_46_1_2"/>
    <protectedRange sqref="B330:D330" name="区域1_3_2_1_1"/>
    <protectedRange sqref="B331:D331" name="区域343_3_3_1"/>
    <protectedRange sqref="B331:D331" name="区域1_46_1_3_1"/>
    <protectedRange sqref="B331:D331" name="区域1_3_3_2"/>
    <protectedRange sqref="J327 F327:G337 J329:J337" name="区域1_6_1"/>
    <protectedRange sqref="M327:M337" name="区域2_3_7"/>
    <protectedRange sqref="J326 F326:G326" name="区域343_114_18"/>
    <protectedRange sqref="M326" name="区域2_156_16"/>
    <protectedRange sqref="J326 F326:G326" name="区域1_176_18"/>
    <protectedRange sqref="H326:I326" name="区域1_79_10"/>
    <protectedRange sqref="I328:J328" name="区域343_2_2_4"/>
    <protectedRange sqref="J328" name="区域1_2_16_13"/>
    <protectedRange sqref="J328" name="区域1_79_2_5"/>
    <protectedRange sqref="H327:I327" name="区域343_3_11"/>
    <protectedRange sqref="H327:I327" name="区域1_3_11"/>
    <protectedRange sqref="H328" name="区域1_46_1_12"/>
    <protectedRange sqref="H329" name="区域343_3_13"/>
    <protectedRange sqref="H329" name="区域1_3_13"/>
    <protectedRange sqref="H331" name="区域1_46_1_14"/>
    <protectedRange sqref="H330" name="区域343_3_15"/>
    <protectedRange sqref="H330" name="区域1_3_15"/>
    <protectedRange sqref="I330" name="区域1_46_1_16"/>
    <protectedRange sqref="I331" name="区域343_3_17"/>
    <protectedRange sqref="I331" name="区域1_3_17"/>
    <protectedRange sqref="I329 H334:I337" name="区域1_3_9"/>
    <protectedRange sqref="H326:I326" name="区域343_2_17"/>
    <protectedRange sqref="H326:I326" name="区域1_79_1_10"/>
    <protectedRange sqref="I327" name="区域1_79_1_1_7"/>
    <protectedRange sqref="I328" name="区域343_2_2_1_4"/>
    <protectedRange sqref="I328" name="区域1_2_16_1_8"/>
    <protectedRange sqref="I328" name="区域1_79_2_1_5"/>
    <protectedRange sqref="H326" name="区域1_46_1_10_1"/>
    <protectedRange sqref="H327:I327" name="区域343_3_11_1"/>
    <protectedRange sqref="H327:I327" name="区域1_46_1_11"/>
    <protectedRange sqref="H327:I327" name="区域1_3_11_1"/>
    <protectedRange sqref="H328" name="区域343_3_12_2"/>
    <protectedRange sqref="H328" name="区域1_46_1_12_1"/>
    <protectedRange sqref="H328" name="区域1_3_12_1"/>
    <protectedRange sqref="H329" name="区域343_3_13_1"/>
    <protectedRange sqref="H329" name="区域1_46_1_13_2"/>
    <protectedRange sqref="H329" name="区域1_3_13_1"/>
    <protectedRange sqref="H331" name="区域343_3_14"/>
    <protectedRange sqref="H331" name="区域1_46_1_14_1"/>
    <protectedRange sqref="H331" name="区域1_3_14_2"/>
    <protectedRange sqref="H330" name="区域343_3_15_1"/>
    <protectedRange sqref="H330" name="区域1_46_1_15"/>
    <protectedRange sqref="H330" name="区域1_3_15_1"/>
    <protectedRange sqref="I330" name="区域343_3_16_2"/>
    <protectedRange sqref="I330" name="区域1_46_1_16_1"/>
    <protectedRange sqref="I330" name="区域1_3_16"/>
    <protectedRange sqref="I331" name="区域343_3_17_1"/>
    <protectedRange sqref="I331" name="区域1_46_1_17_2"/>
    <protectedRange sqref="I331" name="区域1_3_17_1"/>
    <protectedRange sqref="O329:S337 S327:S328 O327:Q328" name="区域2_7"/>
    <protectedRange sqref="R327:R328 O326:S326" name="区域2_156_1_10"/>
    <protectedRange sqref="N326:N337" name="区域2_156_2_1"/>
    <protectedRange sqref="I338:I342" name="区域1_4_7"/>
    <protectedRange sqref="G338:G339" name="区域343_1_5"/>
    <protectedRange sqref="I338:I339" name="区域343_3_7"/>
    <protectedRange sqref="E339" name="区域1_6_2"/>
    <protectedRange sqref="G338:G342" name="区域1_2_13"/>
    <protectedRange sqref="I338:I342" name="区域1_4_10"/>
    <protectedRange sqref="F338:F339" name="区域343_7"/>
    <protectedRange sqref="G338:G339" name="区域343_1_7"/>
    <protectedRange sqref="H338:H339" name="区域343_2_19"/>
    <protectedRange sqref="I338:I339" name="区域343_3_9"/>
    <protectedRange sqref="O338:P339 S338:S339" name="区域2_17"/>
    <protectedRange sqref="E339" name="区域1_6_3"/>
    <protectedRange sqref="F338:F342" name="区域1_11"/>
    <protectedRange sqref="G338:G342" name="区域1_2_9"/>
    <protectedRange sqref="H338:H342" name="区域1_3_18"/>
    <protectedRange sqref="I338:I342" name="区域1_4_11"/>
    <protectedRange sqref="Q338:Q342" name="区域2_2_16"/>
    <protectedRange sqref="F338:F339" name="区域343_6"/>
    <protectedRange sqref="F338:F339" name="区域1_5_4"/>
    <protectedRange sqref="G338:G339" name="区域343_1_8"/>
    <protectedRange sqref="G338:G339" name="区域1_2_1_2"/>
    <protectedRange sqref="H338:H339" name="区域343_2_18"/>
    <protectedRange sqref="H338:H339" name="区域1_3_1_3"/>
    <protectedRange sqref="I338:I339" name="区域343_3_10"/>
    <protectedRange sqref="I338:I339" name="区域1_4_1_3"/>
    <protectedRange sqref="O338:P339 S338:S339" name="区域2_16"/>
    <protectedRange sqref="Q338:Q339" name="区域2_2_1_4"/>
    <protectedRange sqref="E339" name="区域1_6_6"/>
    <protectedRange sqref="F401" name="区域1_12"/>
    <protectedRange sqref="Q401" name="区域2_2_17"/>
    <protectedRange sqref="J401:L401 A401:F401" name="区域1_5_8"/>
    <protectedRange sqref="O401:U401" name="区域2_18"/>
    <protectedRange sqref="AD401:AK401" name="区域3_4"/>
    <protectedRange sqref="J400" name="区域343_1_9"/>
    <protectedRange sqref="E400" name="区域343_5_1"/>
    <protectedRange sqref="B400" name="区域343_8"/>
    <protectedRange sqref="B400" name="区域1_6_9"/>
    <protectedRange sqref="C400" name="区域343_1_1_1"/>
    <protectedRange sqref="C400" name="区域1_2_1_3"/>
    <protectedRange sqref="G401 F400:G400" name="区域343_2_13"/>
    <protectedRange sqref="G401 F400:G400" name="区域1_3_1_4"/>
    <protectedRange sqref="H400:I401" name="区域343_3_1_5"/>
    <protectedRange sqref="H400:I401" name="区域1_4_1_4"/>
    <protectedRange sqref="J400" name="区域343_4_1_1"/>
    <protectedRange sqref="J400" name="区域1_5_1_5"/>
    <protectedRange sqref="M400:S400" name="区域2_3_8"/>
    <protectedRange sqref="A395:B395 L395 D395 F395:I395 I399" name="区域343_114_19"/>
    <protectedRange sqref="J395:K395" name="区域343_2_12"/>
    <protectedRange sqref="J397:L397" name="区域343_2_2_8"/>
    <protectedRange sqref="J398" name="区域1_2_12"/>
    <protectedRange sqref="E395" name="区域1_4_12"/>
    <protectedRange sqref="F399" name="区域1_13"/>
    <protectedRange sqref="J399:L399 A399:F399" name="区域1_5_11"/>
    <protectedRange sqref="AD399:AK399" name="区域3_5"/>
    <protectedRange sqref="J395:K395" name="区域1_79_12"/>
    <protectedRange sqref="J397:L397" name="区域1_2_16_9"/>
    <protectedRange sqref="K396" name="区域343_3_18"/>
    <protectedRange sqref="E398" name="区域343_5_2"/>
    <protectedRange sqref="B395:B398 B397" name="区域1_6_10"/>
    <protectedRange sqref="C395:C398 C397" name="区域343_1_1_2"/>
    <protectedRange sqref="C396" name="区域1_64_1_1"/>
    <protectedRange sqref="F395:G398 G399" name="区域1_3_1_6"/>
    <protectedRange sqref="H395:I399 I395" name="区域343_3_1_6"/>
    <protectedRange sqref="H397:I397" name="区域1_63"/>
    <protectedRange sqref="J395:J398" name="区域343_4_1_3"/>
    <protectedRange sqref="M395:S398 R395:R397" name="区域2_3_9"/>
    <protectedRange sqref="F399" name="区域1_14"/>
    <protectedRange sqref="Q399" name="区域2_2_18"/>
    <protectedRange sqref="J399:L399 A399:F399" name="区域1_5_9"/>
    <protectedRange sqref="O399:U399" name="区域2_19"/>
    <protectedRange sqref="AD399:AK399" name="区域3_6"/>
    <protectedRange sqref="O395:U395" name="区域2_156_13"/>
    <protectedRange sqref="J395:K395" name="区域1_79_16"/>
    <protectedRange sqref="J396" name="区域1_79_1_16"/>
    <protectedRange sqref="J397:L397" name="区域1_2_16_14"/>
    <protectedRange sqref="J398" name="区域343_1_12"/>
    <protectedRange sqref="K396" name="区域343_3_19"/>
    <protectedRange sqref="E395" name="区域343_4_2"/>
    <protectedRange sqref="E398" name="区域343_5_4"/>
    <protectedRange sqref="B395:B398 B397" name="区域343_9"/>
    <protectedRange sqref="B395:B398 B397" name="区域1_6_11"/>
    <protectedRange sqref="B396" name="区域1_64_1"/>
    <protectedRange sqref="C395:C398 C397" name="区域343_1_1_3"/>
    <protectedRange sqref="C395:C398 C397" name="区域1_2_1_4"/>
    <protectedRange sqref="C396" name="区域1_64_1_4"/>
    <protectedRange sqref="F395:G398 G399" name="区域343_2_20"/>
    <protectedRange sqref="F395:G398 G399" name="区域1_3_1_7"/>
    <protectedRange sqref="F396:G396" name="区域1_64_2_2"/>
    <protectedRange sqref="H395:I399 I395" name="区域343_3_1_7"/>
    <protectedRange sqref="H395:I399 I395" name="区域1_4_1_5"/>
    <protectedRange sqref="H397:I397" name="区域1_63_1"/>
    <protectedRange sqref="H397:I397" name="区域1_65_3"/>
    <protectedRange sqref="J395:J398" name="区域343_4_1_5"/>
    <protectedRange sqref="J395:J398" name="区域1_5_1_6"/>
    <protectedRange sqref="M395:S398 R395:R397" name="区域2_3_10"/>
  </protectedRanges>
  <autoFilter ref="A5:AC446">
    <extLst/>
  </autoFilter>
  <mergeCells count="41">
    <mergeCell ref="A1:C1"/>
    <mergeCell ref="A2:AC2"/>
    <mergeCell ref="A3:AC3"/>
    <mergeCell ref="A4:F4"/>
    <mergeCell ref="G4:N4"/>
    <mergeCell ref="O4:T4"/>
    <mergeCell ref="U4:Z4"/>
    <mergeCell ref="J5:L5"/>
    <mergeCell ref="T5:U5"/>
    <mergeCell ref="V5:Z5"/>
    <mergeCell ref="V6:Y6"/>
    <mergeCell ref="A8:L8"/>
    <mergeCell ref="O8:S8"/>
    <mergeCell ref="T8:X8"/>
    <mergeCell ref="Y8:Z8"/>
    <mergeCell ref="A446:AC446"/>
    <mergeCell ref="A5:A7"/>
    <mergeCell ref="B5:B7"/>
    <mergeCell ref="C5:C7"/>
    <mergeCell ref="D5:D7"/>
    <mergeCell ref="E5:E7"/>
    <mergeCell ref="F5:F7"/>
    <mergeCell ref="G5:G7"/>
    <mergeCell ref="H5:H7"/>
    <mergeCell ref="I5:I7"/>
    <mergeCell ref="J6:J7"/>
    <mergeCell ref="K6:K7"/>
    <mergeCell ref="L6:L7"/>
    <mergeCell ref="M5:M7"/>
    <mergeCell ref="N5:N7"/>
    <mergeCell ref="O5:O7"/>
    <mergeCell ref="P5:P7"/>
    <mergeCell ref="Q5:Q7"/>
    <mergeCell ref="R5:R7"/>
    <mergeCell ref="S5:S7"/>
    <mergeCell ref="T6:T7"/>
    <mergeCell ref="U6:U7"/>
    <mergeCell ref="Z6:Z7"/>
    <mergeCell ref="AA5:AA7"/>
    <mergeCell ref="AB5:AB7"/>
    <mergeCell ref="AC5:AC7"/>
  </mergeCells>
  <dataValidations count="8">
    <dataValidation type="list" allowBlank="1" showInputMessage="1" showErrorMessage="1" prompt="校长" sqref="E217 E243 E406 E408 E410 E411 E412 E438">
      <formula1>"校长,副校长,园长,副园长"</formula1>
    </dataValidation>
    <dataValidation type="list" allowBlank="1" showInputMessage="1" showErrorMessage="1" sqref="F9 F10 F11 F12 F13 F14 F15 F47 F48 F49 F50 F51 F52 F53 F54 F55 F56 F57 F58 F59 F60 F61 F62 F63 F64 F65 F66 F67 F68 F71 F72 F73 F74 F75 F76 F77 F81 F107 F108 F109 F110 F116 F117 F195 F196 F197 F198 F199 F200 F201 F202 F203 F204 F205 F206 F207 F208 F209 F210 F211 F212 F213 F214 F215 F216 F217 F226 F227 F229 F232 F233 F234 F235 F236 F237 F238 F239 F240 F241 F242 F243 F244 F245 F246 F267 F268 F269 F270 F271 F272 F273 F274 F275 F276 F277 F278 F281 F282 F283 F291 F292 F293 F294 F295 F296 F297 F298 F299 F300 F301 F302 F303 F304 F312 F335 F338 F339 F353 F354 F359 F360 F363 F364 F365 F366 F367 F368 F369 F370 F371 F372 F373 F374 F375 F394 F395 F398 F399 F400 F401 F406 G406 F407 G407 F408 G408 F409 G409 F410 G410 F411 G411 F412 G412 F442 F16:F46 F69:F70 F78:F80 F82:F83 F84:F89 F90:F91 F92:F94 F111:F115 F118:F120 F126:F131 F132:F194 F230:F231 F279:F280 F284:F290 F326:F334 F336:F337 F340:F346 F347:F348 F349:F352 F355:F356 F357:F358 F361:F362 F376:F381 F382:F393 F396:F397 F402:F403 F404:F405 F413:F414 F415:F417 F418:F420 F421:F423 F424:F426 F427:F429 F430:F432 F433:F435 F436:F437 F438:F440">
      <formula1>"幼儿园,小学,初中,高中,中职,技工,其他"</formula1>
    </dataValidation>
    <dataValidation type="list" allowBlank="1" showInputMessage="1" showErrorMessage="1" sqref="R9 R10 R11 R12 R13 R14 R15 R47 R48 R49 R50 R51 R52 R53 R54 R55 R56 R57 R58 R59 R60 R61 R62 R63 R64 R65 R66 R67 R68 R69 R70 R71 R72 R73 R74 R75 R76 R77 R81 R195 R196 R197 R198 R199 R200 R201 R202 R203 R204 R205 R206 R207 R208 R209 R210 R211 R212 R213 R214 R215 R216 R217 R267 R275 R276 R277 R283 R291 R292 R293 R294 R295 R296 R297 R298 R299 R300 R301 R302 R303 R304 R305 R306 R307 R308 R309 R312 R317 R318 R319 R325 R335 R336 R337 R338 R339 R353 R354 R355 R356 R357 R358 R359 R360 R361 R362 R363 R364 R367 R368 R371 R372 R373 R374 R375 R381 R394 R397 R400 R401 R413 R414 R415 R416 R417 R418 R419 R420 R421 R422 R423 R424 R425 R426 R427 R428 R429 R430 R431 R432 R433 R434 R435 R436 R437 R441 R442 R443 R16:R46 R78:R80 R82:R83 R84:R89 R90:R91 R92:R94 R95:R98 R99:R106 R107:R109 R110:R125 R126:R194 R218:R256 R257:R266 R268:R274 R278:R282 R284:R290 R310:R311 R313:R316 R320:R324 R326:R329 R330:R332 R333:R334 R340:R343 R344:R346 R347:R348 R349:R352 R365:R366 R369:R370 R376:R380 R382:R393 R395:R396 R398:R399 R402:R403 R404:R405 R406:R409 R410:R412 R438:R440 R444:R445">
      <formula1>"幼儿园一级,小学一级,初中一级,高中一级,讲师,幼儿园副高级,小学副高级,初中副高级,高中副高级,副高级讲师,幼儿园正高级,小学正高级,初中正高级,高中正高级,其他"</formula1>
    </dataValidation>
    <dataValidation type="date" operator="between" allowBlank="1" showInputMessage="1" showErrorMessage="1" prompt="按XXXX年XX月填写。如2001年12月。" sqref="H9 H10 H11 H12 H13 H14 H15 H47 H48 H49 H50 H51 H52 H53 H54 H55 H56 H57 H58 H59 H60 H61 H62 I62 H63 H64 H65 I65 H66 I66 H68 I68 H69 H70 H71 H73 H74 I74 H75 I75 H76 H77 H78 H79 H80 H81 I81 H82 H83 H84 H85 H86 H87 H88 H89 H90 H91 H95 H96 H97 H98 H99 H100 H101 H103 H104 H105 H107 H108 H109 H110 H116 H117 H123 H124 H125 H146 H154 H155 H157 H161 H162 H163 H164 H165 H168 H169 H170 H171 H194 H195 H196 H197 H198 H199 H200 I200 H201 H202 H203 H204 H205 H206 H207 H208 H209 H210 H211 H212 H213 H214 H215 H216 H217 I217 H218 I218 H219 H220 H221 I221 H222 I222 H223 H224 H225 I225 H226 H227 H228 H229 H232 H233 H234 H235 H236 H237 H238 H239 H240 H241 H242 I242 H243 I243 H244 H245 H246 H267 H268 H269 I269 H272 H273 H274 H275 I275 H277 H278 I278 H281 H282 H283 H291 I291 H292 I292 H293 H294 H295 H296 H297 H298 H299 H300 H301 H302 H303 H304 H305 H306 H312 I312 H313 H314 H326 I326 H327 I327 H328 H329 H330 H331 I332 I333 H334 I334 H335 H338 H339 H340 H341 H342 H343 H344 H345 H346 H347 I347 H348 H349 H350 H351:I351 H352:I352 H353 H354 H355 H356 H361 I361 H362 H363 H364 H365 I365 H366 H367 H368 H369 H370 H371 H372 I372 H373 H374 H376 H380 H381 I382 I383 H394 H399 H400 I400 H401 I401 I402 I403 I404 I405 H406 I406 H407 H408 I408 H409 I409 H410 I411 I412 H441 I441 H442 I442 H443 H16:H46 H93:H94 H111:H115 H118:H120 H121:H122 H158:H160 H173:H175 H176:H179 H180:H185 H186:H190 H230:H231 H247:H256 H257:H266 H279:H280 H284:H290 H308:H309 H310:H311 H315:H318 H319:H321 H332:H333 H336:H337 H357:H360 H377:H379 H382:H393 H395:H398 H402:H403 H404:H405 H411:H412 H413:H414 H415:H417 H418:H420 H421:H423 H424:H426 H427:H429 H430:H432 H433:H435 H436:H437 H444:H445">
      <formula1>29221</formula1>
      <formula2>47818</formula2>
    </dataValidation>
    <dataValidation type="list" allowBlank="1" showInputMessage="1" showErrorMessage="1" sqref="G9 G10 G11 G12 G13 G14 G15 G47 G48 G49 G50 G51 G52 G53 G54 G55 G56 G57 G58 E59 G59 E60 G60 E61 G61 G62 G63 G64 G65 G66 G67 G68 G71 G72 G73 G74 G75 G76 G77 G81 G107 G109 G126 G127 G128 G129 G130 G131 G132 G133 G134 G135 G136 G137 G138 G139 G140 G141 G142 G143 G144 G145 G146 G195 G196 G197 G198 G199 G200 G201 G202 G203 G204 G205 G206 G207 G208 G209 G210 G211 G212 G213 G214 G215 G216 G217 G226 G227 G229 G232 G233 G234 G235 G236 G237 G238 G239 G240 G241 G242 G243 G244 G245 G246 G267 G268 G269 G270 G271 G272 G273 G274 G275 G276 G278 G281 G283 G291 G292 G293 G294 G295 G296 G297 G298 G299 G300 G301 G302 G303 G304 G312 E334 G335 E336 E338 G338 G339 G346 E353 G353 E354 G354 E359 G359 G360 G363 G364 G365 G366 G367 G368 G369 G370 G371 G372 G373 G374 G375 G394 G395 G398 G399 G400 G401 E415 E418 E421 E424 E427 E430 E433 E436 G442 E9:E10 E11:E58 E340:E346 E355:E356 E357:E358 E413:E414 G16:G46 G69:G70 G78:G80 G82:G83 G84:G89 G90:G91 G92:G94 G147:G152 G153:G194 G230:G231 G326:G334 G336:G337 G340:G345 G347:G348 G349:G352 G355:G356 G357:G358 G361:G362 G376:G381 G382:G393 G396:G397 G402:G403 G404:G405 G413:G414 G415:G416 G418:G419 G421:G422 G424:G425 G427:G428 G430:G431 G433:G434 G436:G437 G438:G440">
      <formula1>"幼儿园,小学,初中,高中,中职,高校,其他"</formula1>
    </dataValidation>
    <dataValidation type="list" allowBlank="1" showInputMessage="1" showErrorMessage="1" sqref="O9 P9 Q9 S9 O10 P10 Q10 S10 O11 P11 Q11 S11 O12 P12 Q12 S12 O13 P13 Q13 S13 O14 P14 Q14 S14 O15 P15 Q15 S15 O47 P47 Q47 S47 O48 P48 Q48 S48 O49 P49 Q49 S49 O50 P50 Q50 S50 O51 P51 Q51 S51 O52 P52 Q52 S52 O53 P53 Q53 S53 O54 P54 Q54 S54 O55 P55 Q55 S55 O56 P56 Q56 S56 O57 P57 Q57 S57 O58 P58 Q58 S58 O59 P59 Q59 S59 O60 P60 Q60 S60 O61 P61 Q61 S61 O62 P62:Q62 S62 O63 P63:Q63 S63 O64 P64:Q64 S64 O65 P65:Q65 S65 O66 P66 Q66 S66 O67 P67:Q67 S67 O68 P68:Q68 S68 O69 P69:Q69 S69 O70 P70:Q70 S70 O71 P71:Q71 S71 O72 P72:Q72 S72 O73 P73:Q73 S73 O74 P74:Q74 S74 O75 P75:Q75 S75 O76 P76 Q76 S76 O77 P77:Q77 S77 O81 P81:Q81 S81 O195 P195 Q195 S195 O196 P196 Q196 S196 O197 P197 Q197 S197 O198 P198 Q198 S198 O199 P199 Q199 S199 O200 P200 Q200 S200 O201 P201 Q201 O202 P202 Q202 O203 P203 Q203 O204 P204 Q204 O205 P205 Q205 O206 P206 Q206 O207 P207 Q207 O208 P208 Q208 O209 P209 Q209 O210 P210 Q210 S210 O211 P211 Q211 S211 O212 P212 Q212 S212 O213 P213 Q213 S213 O214 P214 Q214 S214 O215 P215 Q215 S215 O216 P216 Q216 S216 O267 P267 Q267 S267 O268 P268 Q268 S268 O275 P275:Q275 S275 O276 P276 Q276 S276 O277 P277:Q277 S277 O283 P283:Q283 S283 O291 P291 Q291 O292 P292 Q292 O293 P293 Q293 O294 P294 Q294 O295 P295 Q295 O296 P296 Q296 O297 P297 Q297 O298 P298 Q298 O299 P299 Q299 O300 P300 Q300 O301 P301 Q301 O302 P302 Q302 O303 P303 Q303 O304 P304 Q304 O305:Q305 S305 O306:Q306 S306 O307:Q307 S307 O335 P335 Q335 S335 O336 P336 Q336 S336 O337 P337 Q337 S337 O338 P338 Q338 S338 O339 P339 Q339 S339 S347 S348 O353 P353 Q353 S353 O354 P354 Q354 S354 O355 P355 Q355 S355 O356 P356 Q356 S356 O357 P357 Q357 S357 O358 P358 Q358 S358 O359 P359 Q359 S359 O360 P360 Q360 S360 O363 P363 Q363 S363 O364 P364 Q364 S364 O367 P367 Q367 S367 O368 P368 Q368 S368 S369 S370 O371 P371 Q371 S371 O372 P372:Q372 S372 O373 P373 Q373 S373 O374 P374 Q374 S374 O375 P375 Q375 S375 O381 P381:Q381 S381 O382 P382:Q382 O394 P394:Q394 S394 O395 P395 Q395 S395 O396 P396 Q396 S396 O397 P397 Q397 S397 O400 P400:Q400 S400 O401 P401:Q401 S401 O404 O405 O406 P406 Q406 O407 P407 Q407 O408 P408 Q408 O409 P409 Q409 O410 P410 Q410 O411 P411 Q411 O412 P412 Q412 S412 O413 P413 Q413 O414 P414 Q414 O415 P415 Q415 O416 P416 Q416 O417 P417 Q417 O418 P418 Q418 O419 P419 Q419 O420 P420 Q420 O421 P421 Q421 O422 P422 Q422 O423 P423 Q423 O424 P424 Q424 O425 P425 Q425 O426 P426 Q426 O427 P427 Q427 O428 P428 Q428 O429 P429 Q429 O430 P430 Q430 O431 P431 Q431 O432 P432 Q432 O433 P433 Q433 O434 P434 Q434 O435 P435 Q435 O436 P436 Q436 O437 P437 Q437 O441 P441:Q441 S441 O442 P442:Q442 O443 P443:Q443 O16:O46 O78:O80 O82:O83 O84:O89 O90:O91 O92:O94 O95:O98 O99:O106 O107:O109 O110:O125 O126:O194 O217:O256 O257:O266 O269:O274 O278:O282 O284:O290 O326:O334 O340:O346 O347:O348 O349:O352 O361:O362 O365:O366 O369:O370 O376:O380 O383:O393 O398:O399 O402:O403 O438:O440 O444:O445 P16:P46 P95:P98 P99:P104 P105:P106 P107:P109 P110:P125 P126:P194 P217:P256 P257:P266 P326:P334 P340:P346 P349:P352 P361:P362 P365:P366 P369:P370 P376:P380 P398:P399 P402:P403 P404:P405 P438:P440 Q16:Q46 Q95:Q98 Q99:Q106 Q107:Q109 Q110:Q125 Q126:Q194 Q217:Q256 Q257:Q266 Q326:Q334 Q340:Q346 Q349:Q352 Q361:Q362 Q365:Q366 Q369:Q370 Q376:Q380 Q398:Q399 Q402:Q403 Q404:Q405 Q438:Q440 S16:S46 S78:S80 S82:S83 S84:S89 S90:S91 S92:S94 S95:S98 S99:S106 S107:S109 S110:S125 S126:S194 S201:S209 S217:S256 S257:S266 S269:S274 S278:S282 S284:S290 S291:S304 S308:S309 S310:S325 S326:S334 S340:S346 S349:S352 S361:S362 S365:S366 S376:S377 S378:S380 S382:S393 S398:S399 S402:S403 S404:S405 S406:S408 S409:S411 S413:S437 S438:S440 S442:S443 S444:S445 O310:Q325 P82:Q83 P90:Q91 P444:Q445 P84:Q89 P78:Q80 P92:Q94 P278:Q282 P269:Q274 P284:Q290 O308:Q309 P347:Q348 P383:Q393">
      <formula1>"是,否"</formula1>
    </dataValidation>
    <dataValidation type="date" operator="between" allowBlank="1" showInputMessage="1" showErrorMessage="1" prompt="按XXXX年XX月的格式填写。如：2001年12月。" sqref="I9 I10 I11 I12 I13 I14 I15 I47 I48 I49 I50 I51 I52 I53 I54 I55 I56 I57 I58 I59 I60 I61 I63 I64 H67 I67 I69 I70 I71 H72 I72 I73 I76 I77 I78 I79 I80 I82 I83 I84 I85 I86 I87 I88 I89 I90 I91 H92 I95 I96 I97 I98 I99 I100 I101 I103 I104 I105 I107 I108 I109 I110 I116 I117 I123 I124 I125 I146 I154 I155 I156 I157 I161 I162 I163 I164 I165 I166 I171 I173 I174 I175 I176 I192 I193 I194 I195 I196 I197 I198 I199 I201 I202 I203 I204 I205 I206 I207 I208 I209 I210 I211 I212 I213 I214 I215 I216 I219 I220 I223 I224 I226 I227 I228 I229 I232 I233 I234 I235 I236 I237 I238 I239 I240 I241 I244 I245 I246 I267 I268 I272 I273 I274 I277 I281 I282 I283 I293 I294 I295 I296 I297 I298 I299 I300 I301 I302 I303 I304 I305 I306 I313 I314 I328 I329 I330 I331 I335 I336 I337 I338 I339 I340 I341 I342 I343 I344 I345 I346 I348 I349 I350 I353 I354 I355 I356 I362 I363 I364 I366 I367 I368 I369 I370 I371 I373 I374 I376 I380 I381 I394 I399 I407 I410 H439 I439 H440 I440 I443 I16:I46 I92:I94 I111:I115 I118:I120 I121:I122 I158:I160 I167:I168 I169:I170 I177:I179 I180:I191 I230:I231 I247:I256 I257:I266 I279:I280 I284:I290 I308:I309 I310:I311 I315:I318 I319:I321 I357:I360 I377:I379 I384:I393 I395:I398 I413:I414 I415:I417 I418:I420 I421:I423 I424:I426 I427:I429 I430:I432 I433:I435 I436:I437 I444:I445">
      <formula1>29221</formula1>
      <formula2>47818</formula2>
    </dataValidation>
    <dataValidation type="list" allowBlank="1" showInputMessage="1" showErrorMessage="1" sqref="M9 M10 M11 M12 M13 M14 M15 M47 M48 M49 M50 M51 M52 M53 M54 M55 M56 M57 M58 M59 M60 M61 M62 M63 M64 M65 M66 M67 M68 M69 M70 M71 M72 M73 M74 M75 M76 M77 M81 M195 M196 M197 M198 M199 M200 M201 M202 M203 M204 M205 M206 M207 M208 M209 M210 M211 M212 M213 M214 M215 M216 M217 M267 M268 M269 M275 M276 M277 M283 M291 M292 M293 M294 M295 M296 M297 M298 M299 M300 M301 M302 M303 M304 M305 M306 M307 M308 M309 M310 M311 M312 M313 M314 M315 M316 M317 M318 M319 M320 M321 M322 M323 M324 M325 M326 M327 M334 M335 M338 M339 M340 M341 M342 M343 M344 M345 M346 M347 M348 M349 M350 M351 M352 M353 M354 M355 M356 M357 M358 M359 M360 M361 M362 M363 M364 M367 M368 M371 M372 M373 M374 M375 M381 M394 M395 M398 M400 M401 M404 M405 M406 M407 M408 M409 M410 M413 M414 M415 M416 M417 M418 M419 M420 M421 M422 M423 M424 M425 M426 M427 M428 M429 M430 M431 M432 M433 M434 M435 M436 M437 M441 M442 M443 M16:M46 M78:M80 M82:M83 M84:M89 M90:M91 M92:M94 M126:M194 M218:M256 M257:M266 M270:M274 M278:M282 M284:M286 M287:M290 M328:M331 M332:M333 M336:M337 M365:M366 M369:M370 M376:M380 M382:M393 M396:M397 M402:M403 M411:M412 M444:M445">
      <formula1>"小学,初中,高中,中专,大专,本科,研究生及以上"</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arrUserId title="区域5" rangeCreator="" othersAccessPermission="edit"/>
    <arrUserId title="区域1_1" rangeCreator="" othersAccessPermission="edit"/>
    <arrUserId title="区域2_1" rangeCreator="" othersAccessPermission="edit"/>
    <arrUserId title="区域3_1" rangeCreator="" othersAccessPermission="edit"/>
    <arrUserId title="区域1" rangeCreator="" othersAccessPermission="edit"/>
    <arrUserId title="区域1_2" rangeCreator="" othersAccessPermission="edit"/>
    <arrUserId title="区域1_3" rangeCreator="" othersAccessPermission="edit"/>
    <arrUserId title="区域1_4" rangeCreator="" othersAccessPermission="edit"/>
    <arrUserId title="区域2_2" rangeCreator="" othersAccessPermission="edit"/>
    <arrUserId title="区域343_114" rangeCreator="" othersAccessPermission="edit"/>
    <arrUserId title="区域1_176" rangeCreator="" othersAccessPermission="edit"/>
    <arrUserId title="区域1_79" rangeCreator="" othersAccessPermission="edit"/>
    <arrUserId title="区域1_79_1" rangeCreator="" othersAccessPermission="edit"/>
    <arrUserId title="区域1_79_3" rangeCreator="" othersAccessPermission="edit"/>
    <arrUserId title="区域1_79_1_1" rangeCreator="" othersAccessPermission="edit"/>
    <arrUserId title="区域1_2_3" rangeCreator="" othersAccessPermission="edit"/>
    <arrUserId title="区域1_79_3_1" rangeCreator="" othersAccessPermission="edit"/>
    <arrUserId title="区域343_2" rangeCreator="" othersAccessPermission="edit"/>
    <arrUserId title="区域1_3_1" rangeCreator="" othersAccessPermission="edit"/>
    <arrUserId title="区域1_63_1_1" rangeCreator="" othersAccessPermission="edit"/>
    <arrUserId title="区域1_1_25_1_1" rangeCreator="" othersAccessPermission="edit"/>
    <arrUserId title="区域1_2_16_2" rangeCreator="" othersAccessPermission="edit"/>
    <arrUserId title="区域1_3_8_1_1" rangeCreator="" othersAccessPermission="edit"/>
    <arrUserId title="区域1_4_4_1_1" rangeCreator="" othersAccessPermission="edit"/>
    <arrUserId title="区域1_11_2_1_1" rangeCreator="" othersAccessPermission="edit"/>
    <arrUserId title="区域343_3_2" rangeCreator="" othersAccessPermission="edit"/>
    <arrUserId title="区域1_4_3" rangeCreator="" othersAccessPermission="edit"/>
    <arrUserId title="区域1_2_16_1_2" rangeCreator="" othersAccessPermission="edit"/>
    <arrUserId title="区域343_1_3" rangeCreator="" othersAccessPermission="edit"/>
    <arrUserId title="区域1_2_20" rangeCreator="" othersAccessPermission="edit"/>
    <arrUserId title="区域1_1_1" rangeCreator="" othersAccessPermission="edit"/>
    <arrUserId title="区域343_1_4" rangeCreator="" othersAccessPermission="edit"/>
    <arrUserId title="区域1_63_4" rangeCreator="" othersAccessPermission="edit"/>
    <arrUserId title="区域1_2_20_1" rangeCreator="" othersAccessPermission="edit"/>
    <arrUserId title="区域343_3_2_1" rangeCreator="" othersAccessPermission="edit"/>
    <arrUserId title="区域1_3_3" rangeCreator="" othersAccessPermission="edit"/>
    <arrUserId title="区域1_15_1_1_1_1" rangeCreator="" othersAccessPermission="edit"/>
    <arrUserId title="区域343_12_1_1_1" rangeCreator="" othersAccessPermission="edit"/>
    <arrUserId title="区域1_11_4_1_1_2" rangeCreator="" othersAccessPermission="edit"/>
    <arrUserId title="区域1_15_1_1_1_2" rangeCreator="" othersAccessPermission="edit"/>
    <arrUserId title="区域1_4_2_1_1_2" rangeCreator="" othersAccessPermission="edit"/>
    <arrUserId title="区域343_12_1_1_2" rangeCreator="" othersAccessPermission="edit"/>
    <arrUserId title="区域343_14_1_1_2" rangeCreator="" othersAccessPermission="edit"/>
    <arrUserId title="区域1_14_5_1_1_2" rangeCreator="" othersAccessPermission="edit"/>
    <arrUserId title="区域1_25_1_1_2" rangeCreator="" othersAccessPermission="edit"/>
    <arrUserId title="区域1_2_2_1_1_1_1_2" rangeCreator="" othersAccessPermission="edit"/>
    <arrUserId title="区域1_3_5_1_1_2" rangeCreator="" othersAccessPermission="edit"/>
    <arrUserId title="区域1_6_5_1" rangeCreator="" othersAccessPermission="edit"/>
    <arrUserId title="区域1_79_1_3" rangeCreator="" othersAccessPermission="edit"/>
    <arrUserId title="区域343_14_1_1_3" rangeCreator="" othersAccessPermission="edit"/>
    <arrUserId title="区域1_13_2_1_1_3" rangeCreator="" othersAccessPermission="edit"/>
    <arrUserId title="区域1_14_5_1_1_3" rangeCreator="" othersAccessPermission="edit"/>
    <arrUserId title="区域1_14_6_1_1_3" rangeCreator="" othersAccessPermission="edit"/>
    <arrUserId title="区域1_25_1_1_3" rangeCreator="" othersAccessPermission="edit"/>
    <arrUserId title="区域1_2_3_2_2" rangeCreator="" othersAccessPermission="edit"/>
    <arrUserId title="区域1_2_2_1_1_1_1_3" rangeCreator="" othersAccessPermission="edit"/>
    <arrUserId title="区域1_2_2_3_2" rangeCreator="" othersAccessPermission="edit"/>
    <arrUserId title="区域1_3_5_1_1_3" rangeCreator="" othersAccessPermission="edit"/>
    <arrUserId title="区域1_16_2_1_1_3" rangeCreator="" othersAccessPermission="edit"/>
    <arrUserId title="区域1_6_5_2" rangeCreator="" othersAccessPermission="edit"/>
    <arrUserId title="区域343_23_1_1_3" rangeCreator="" othersAccessPermission="edit"/>
    <arrUserId title="区域1_13_3_1_1_3" rangeCreator="" othersAccessPermission="edit"/>
    <arrUserId title="区域1_13_4_2" rangeCreator="" othersAccessPermission="edit"/>
    <arrUserId title="区域1_14_8_2" rangeCreator="" othersAccessPermission="edit"/>
    <arrUserId title="区域343_27_2" rangeCreator="" othersAccessPermission="edit"/>
    <arrUserId title="区域343_28_2" rangeCreator="" othersAccessPermission="edit"/>
    <arrUserId title="区域1_4_3_2" rangeCreator="" othersAccessPermission="edit"/>
    <arrUserId title="区域1_14_11_2" rangeCreator="" othersAccessPermission="edit"/>
    <arrUserId title="区域1_17_4_2" rangeCreator="" othersAccessPermission="edit"/>
    <arrUserId title="区域1_2_2_1_2_2" rangeCreator="" othersAccessPermission="edit"/>
    <arrUserId title="区域1_5_5_2" rangeCreator="" othersAccessPermission="edit"/>
    <arrUserId title="区域1_1_7_5_2" rangeCreator="" othersAccessPermission="edit"/>
    <arrUserId title="区域1_5_1_4_2" rangeCreator="" othersAccessPermission="edit"/>
    <arrUserId title="区域1_4_2_3_2" rangeCreator="" othersAccessPermission="edit"/>
    <arrUserId title="区域1_7_6_2" rangeCreator="" othersAccessPermission="edit"/>
    <arrUserId title="区域1_38_2" rangeCreator="" othersAccessPermission="edit"/>
    <arrUserId title="区域1_11_4_1_1_1_1" rangeCreator="" othersAccessPermission="edit"/>
    <arrUserId title="区域1_15_1_1_1_1_1" rangeCreator="" othersAccessPermission="edit"/>
    <arrUserId title="区域1_4_2_1_1_1_2" rangeCreator="" othersAccessPermission="edit"/>
    <arrUserId title="区域343_12_1_1_1_1" rangeCreator="" othersAccessPermission="edit"/>
    <arrUserId title="区域1_79_1_2" rangeCreator="" othersAccessPermission="edit"/>
    <arrUserId title="区域343_2_3_1_1" rangeCreator="" othersAccessPermission="edit"/>
    <arrUserId title="区域1_11_4_1_1_2_1" rangeCreator="" othersAccessPermission="edit"/>
    <arrUserId title="区域1_2_3_1_1_2_1" rangeCreator="" othersAccessPermission="edit"/>
    <arrUserId title="区域1_15_1_1_1_2_1" rangeCreator="" othersAccessPermission="edit"/>
    <arrUserId title="区域1_5_1_1_1_1" rangeCreator="" othersAccessPermission="edit"/>
    <arrUserId title="区域1_4_2_1_1_2_1" rangeCreator="" othersAccessPermission="edit"/>
    <arrUserId title="区域1_6_2_1_1_2_1" rangeCreator="" othersAccessPermission="edit"/>
    <arrUserId title="区域343_12_1_1_2_1" rangeCreator="" othersAccessPermission="edit"/>
    <arrUserId title="区域1_15_2_1_1_2_1" rangeCreator="" othersAccessPermission="edit"/>
    <arrUserId title="区域1_11_5_1_1_2" rangeCreator="" othersAccessPermission="edit"/>
    <arrUserId title="区域1_22_1_1_2" rangeCreator="" othersAccessPermission="edit"/>
    <arrUserId title="区域1_23_1_1_2" rangeCreator="" othersAccessPermission="edit"/>
    <arrUserId title="区域1_24_1_1_2" rangeCreator="" othersAccessPermission="edit"/>
    <arrUserId title="区域1_3_4_1_1_2" rangeCreator="" othersAccessPermission="edit"/>
    <arrUserId title="区域1_15_3_1" rangeCreator="" othersAccessPermission="edit"/>
    <arrUserId title="区域1_5_1_2_1" rangeCreator="" othersAccessPermission="edit"/>
    <arrUserId title="区域1_4_2_1_1_1_2_1" rangeCreator="" othersAccessPermission="edit"/>
    <arrUserId title="区域1_6_4_1" rangeCreator="" othersAccessPermission="edit"/>
    <arrUserId title="区域343_19_1_1_2" rangeCreator="" othersAccessPermission="edit"/>
    <arrUserId title="区域1_15_4_1" rangeCreator="" othersAccessPermission="edit"/>
    <arrUserId title="区域343_20_1_1_2_1" rangeCreator="" othersAccessPermission="edit"/>
    <arrUserId title="区域1_7_4_1_1_2_1" rangeCreator="" othersAccessPermission="edit"/>
    <arrUserId title="区域1_79_1_3_1" rangeCreator="" othersAccessPermission="edit"/>
    <arrUserId title="区域1_11_5_1_1_3_1" rangeCreator="" othersAccessPermission="edit"/>
    <arrUserId title="区域343_14_1_1_3_1" rangeCreator="" othersAccessPermission="edit"/>
    <arrUserId title="区域1_22_1_1_3_1" rangeCreator="" othersAccessPermission="edit"/>
    <arrUserId title="区域1_13_2_1_1_3_1" rangeCreator="" othersAccessPermission="edit"/>
    <arrUserId title="区域1_23_1_1_3_1" rangeCreator="" othersAccessPermission="edit"/>
    <arrUserId title="区域1_14_5_1_1_3_1" rangeCreator="" othersAccessPermission="edit"/>
    <arrUserId title="区域1_24_1_1_3_1" rangeCreator="" othersAccessPermission="edit"/>
    <arrUserId title="区域1_14_6_1_1_3_1" rangeCreator="" othersAccessPermission="edit"/>
    <arrUserId title="区域1_3_4_1_1_3_1" rangeCreator="" othersAccessPermission="edit"/>
    <arrUserId title="区域1_25_1_1_3_1" rangeCreator="" othersAccessPermission="edit"/>
    <arrUserId title="区域1_15_3_2_1" rangeCreator="" othersAccessPermission="edit"/>
    <arrUserId title="区域1_2_3_2_2_1" rangeCreator="" othersAccessPermission="edit"/>
    <arrUserId title="区域1_5_1_2_2_1" rangeCreator="" othersAccessPermission="edit"/>
    <arrUserId title="区域1_2_2_1_1_1_1_3_1" rangeCreator="" othersAccessPermission="edit"/>
    <arrUserId title="区域1_4_2_1_1_1_3_1" rangeCreator="" othersAccessPermission="edit"/>
    <arrUserId title="区域1_2_2_3_2_1" rangeCreator="" othersAccessPermission="edit"/>
    <arrUserId title="区域1_6_4_2_1" rangeCreator="" othersAccessPermission="edit"/>
    <arrUserId title="区域1_3_5_1_1_3_1" rangeCreator="" othersAccessPermission="edit"/>
    <arrUserId title="区域343_19_1_1_3_1" rangeCreator="" othersAccessPermission="edit"/>
    <arrUserId title="区域1_16_2_1_1_3_1" rangeCreator="" othersAccessPermission="edit"/>
    <arrUserId title="区域1_15_4_2_1" rangeCreator="" othersAccessPermission="edit"/>
    <arrUserId title="区域1_6_5_2_1" rangeCreator="" othersAccessPermission="edit"/>
    <arrUserId title="区域343_20_1_1_3_1" rangeCreator="" othersAccessPermission="edit"/>
    <arrUserId title="区域1_16_3_1_1_3_1" rangeCreator="" othersAccessPermission="edit"/>
    <arrUserId title="区域1_7_4_1_1_3_1" rangeCreator="" othersAccessPermission="edit"/>
    <arrUserId title="区域1_11_8_2_1" rangeCreator="" othersAccessPermission="edit"/>
    <arrUserId title="区域343_23_1_1_3_1" rangeCreator="" othersAccessPermission="edit"/>
    <arrUserId title="区域1_31_3_1" rangeCreator="" othersAccessPermission="edit"/>
    <arrUserId title="区域1_13_3_1_1_3_1" rangeCreator="" othersAccessPermission="edit"/>
    <arrUserId title="区域1_32_2_1" rangeCreator="" othersAccessPermission="edit"/>
    <arrUserId title="区域1_13_4_2_1" rangeCreator="" othersAccessPermission="edit"/>
    <arrUserId title="区域1_33_2_1" rangeCreator="" othersAccessPermission="edit"/>
    <arrUserId title="区域1_14_8_2_1" rangeCreator="" othersAccessPermission="edit"/>
    <arrUserId title="区域1_1_12_2_1" rangeCreator="" othersAccessPermission="edit"/>
    <arrUserId title="区域343_27_2_1" rangeCreator="" othersAccessPermission="edit"/>
    <arrUserId title="区域1_2_6_2_1" rangeCreator="" othersAccessPermission="edit"/>
    <arrUserId title="区域343_28_2_1" rangeCreator="" othersAccessPermission="edit"/>
    <arrUserId title="区域1_1_2_2_2_1" rangeCreator="" othersAccessPermission="edit"/>
    <arrUserId title="区域1_4_3_2_1" rangeCreator="" othersAccessPermission="edit"/>
    <arrUserId title="区域1_36_2_1" rangeCreator="" othersAccessPermission="edit"/>
    <arrUserId title="区域1_14_11_2_1" rangeCreator="" othersAccessPermission="edit"/>
    <arrUserId title="区域1_3_7_2_1" rangeCreator="" othersAccessPermission="edit"/>
    <arrUserId title="区域1_17_4_2_1" rangeCreator="" othersAccessPermission="edit"/>
    <arrUserId title="区域1_2_3_3_2_1" rangeCreator="" othersAccessPermission="edit"/>
    <arrUserId title="区域1_2_2_1_2_2_1" rangeCreator="" othersAccessPermission="edit"/>
    <arrUserId title="区域1_2_2_4_2_1" rangeCreator="" othersAccessPermission="edit"/>
    <arrUserId title="区域1_5_5_2_1" rangeCreator="" othersAccessPermission="edit"/>
    <arrUserId title="区域1_17_5_2_1" rangeCreator="" othersAccessPermission="edit"/>
    <arrUserId title="区域1_1_7_5_2_1" rangeCreator="" othersAccessPermission="edit"/>
    <arrUserId title="区域1_2_3_4_2_1" rangeCreator="" othersAccessPermission="edit"/>
    <arrUserId title="区域1_5_1_4_2_1" rangeCreator="" othersAccessPermission="edit"/>
    <arrUserId title="区域1_2_2_1_3_2_1" rangeCreator="" othersAccessPermission="edit"/>
    <arrUserId title="区域1_4_2_3_2_1" rangeCreator="" othersAccessPermission="edit"/>
    <arrUserId title="区域1_2_2_5_2_1" rangeCreator="" othersAccessPermission="edit"/>
    <arrUserId title="区域1_7_6_2_1" rangeCreator="" othersAccessPermission="edit"/>
    <arrUserId title="区域1_5_6_2_1" rangeCreator="" othersAccessPermission="edit"/>
    <arrUserId title="区域1_38_2_1" rangeCreator="" othersAccessPermission="edit"/>
    <arrUserId title="区域1_1_8_2_2_1" rangeCreator="" othersAccessPermission="edit"/>
    <arrUserId title="区域1_1_1_3_2_2_1" rangeCreator="" othersAccessPermission="edit"/>
    <arrUserId title="区域1_39_2_1" rangeCreator="" othersAccessPermission="edit"/>
    <arrUserId title="区域1_79_1_4_1" rangeCreator="" othersAccessPermission="edit"/>
    <arrUserId title="区域1_11_2_1_1_2" rangeCreator="" othersAccessPermission="edit"/>
    <arrUserId title="区域343_2_3_1" rangeCreator="" othersAccessPermission="edit"/>
    <arrUserId title="区域1_10_1_1_2" rangeCreator="" othersAccessPermission="edit"/>
    <arrUserId title="区域1_11_4_1_1_2_2" rangeCreator="" othersAccessPermission="edit"/>
    <arrUserId title="区域343_10_1_1_2" rangeCreator="" othersAccessPermission="edit"/>
    <arrUserId title="区域1_2_3_1_1_2" rangeCreator="" othersAccessPermission="edit"/>
    <arrUserId title="区域1_18_1_1_2" rangeCreator="" othersAccessPermission="edit"/>
    <arrUserId title="区域1_15_1_1_1_2_2" rangeCreator="" othersAccessPermission="edit"/>
    <arrUserId title="区域1_2_3_1_1_1_2" rangeCreator="" othersAccessPermission="edit"/>
    <arrUserId title="区域1_5_1_1_1" rangeCreator="" othersAccessPermission="edit"/>
    <arrUserId title="区域1_2_2_1_1_1_2" rangeCreator="" othersAccessPermission="edit"/>
    <arrUserId title="区域1_4_2_1_1_2_2" rangeCreator="" othersAccessPermission="edit"/>
    <arrUserId title="区域1_2_2_2_1" rangeCreator="" othersAccessPermission="edit"/>
    <arrUserId title="区域1_6_2_1_1_2" rangeCreator="" othersAccessPermission="edit"/>
    <arrUserId title="区域1_3_3_1_1_2" rangeCreator="" othersAccessPermission="edit"/>
    <arrUserId title="区域343_12_1_1_2_2" rangeCreator="" othersAccessPermission="edit"/>
    <arrUserId title="区域1_16_1_1_1_2" rangeCreator="" othersAccessPermission="edit"/>
    <arrUserId title="区域1_15_2_1_1_2" rangeCreator="" othersAccessPermission="edit"/>
    <arrUserId title="区域1_6_3_1_1_2" rangeCreator="" othersAccessPermission="edit"/>
    <arrUserId title="区域1_79_1_6" rangeCreator="" othersAccessPermission="edit"/>
    <arrUserId title="区域1_79_1_3_2" rangeCreator="" othersAccessPermission="edit"/>
    <arrUserId title="区域343_13_1_1_1" rangeCreator="" othersAccessPermission="edit"/>
    <arrUserId title="区域1_11_5_1_1_3" rangeCreator="" othersAccessPermission="edit"/>
    <arrUserId title="区域1_21_1_1_1" rangeCreator="" othersAccessPermission="edit"/>
    <arrUserId title="区域343_14_1_1_3_2" rangeCreator="" othersAccessPermission="edit"/>
    <arrUserId title="区域1_11_6" rangeCreator="" othersAccessPermission="edit"/>
    <arrUserId title="区域1_22_1_1_3" rangeCreator="" othersAccessPermission="edit"/>
    <arrUserId title="区域343_15_1_1_1" rangeCreator="" othersAccessPermission="edit"/>
    <arrUserId title="区域1_13_2_1_1_3_2" rangeCreator="" othersAccessPermission="edit"/>
    <arrUserId title="区域1_1_5_1_1_1" rangeCreator="" othersAccessPermission="edit"/>
    <arrUserId title="区域1_23_1_1_3" rangeCreator="" othersAccessPermission="edit"/>
    <arrUserId title="区域343_16_1_1_1" rangeCreator="" othersAccessPermission="edit"/>
    <arrUserId title="区域1_14_5_1_1_3_2" rangeCreator="" othersAccessPermission="edit"/>
    <arrUserId title="区域1_1_9_1_1_1" rangeCreator="" othersAccessPermission="edit"/>
    <arrUserId title="区域1_24_1_1_3" rangeCreator="" othersAccessPermission="edit"/>
    <arrUserId title="区域343_17_1_1_1" rangeCreator="" othersAccessPermission="edit"/>
    <arrUserId title="区域1_14_6_1_1_3_2" rangeCreator="" othersAccessPermission="edit"/>
    <arrUserId title="区域1_1_1_1_2" rangeCreator="" othersAccessPermission="edit"/>
    <arrUserId title="区域1_3_4_1_1_3" rangeCreator="" othersAccessPermission="edit"/>
    <arrUserId title="区域1_2_4_1" rangeCreator="" othersAccessPermission="edit"/>
    <arrUserId title="区域1_25_1_1_3_2" rangeCreator="" othersAccessPermission="edit"/>
    <arrUserId title="区域343_18_1_1_1" rangeCreator="" othersAccessPermission="edit"/>
    <arrUserId title="区域1_15_3_2" rangeCreator="" othersAccessPermission="edit"/>
    <arrUserId title="区域1_3_2_1_1_1_1" rangeCreator="" othersAccessPermission="edit"/>
    <arrUserId title="区域1_2_3_2_2_2" rangeCreator="" othersAccessPermission="edit"/>
    <arrUserId title="区域1_1_3_1_1" rangeCreator="" othersAccessPermission="edit"/>
    <arrUserId title="区域1_5_1_2_2" rangeCreator="" othersAccessPermission="edit"/>
    <arrUserId title="区域1_3_1_1_1" rangeCreator="" othersAccessPermission="edit"/>
    <arrUserId title="区域1_2_2_1_1_1_1_3_2" rangeCreator="" othersAccessPermission="edit"/>
    <arrUserId title="区域1_1_2_1_1" rangeCreator="" othersAccessPermission="edit"/>
    <arrUserId title="区域1_4_2_1_1_1_3" rangeCreator="" othersAccessPermission="edit"/>
    <arrUserId title="区域1_1_6_2" rangeCreator="" othersAccessPermission="edit"/>
    <arrUserId title="区域1_2_2_3_2_2" rangeCreator="" othersAccessPermission="edit"/>
    <arrUserId title="区域1_14_7_1_1_1" rangeCreator="" othersAccessPermission="edit"/>
    <arrUserId title="区域1_6_4_2" rangeCreator="" othersAccessPermission="edit"/>
    <arrUserId title="区域1_5_3_1_1_1" rangeCreator="" othersAccessPermission="edit"/>
    <arrUserId title="区域1_3_5_1_1_3_2" rangeCreator="" othersAccessPermission="edit"/>
    <arrUserId title="区域1_26_1_1_1" rangeCreator="" othersAccessPermission="edit"/>
    <arrUserId title="区域343_19_1_1_3" rangeCreator="" othersAccessPermission="edit"/>
    <arrUserId title="区域1_17_2_1_1_1" rangeCreator="" othersAccessPermission="edit"/>
    <arrUserId title="区域1_16_2_1_1_3_2" rangeCreator="" othersAccessPermission="edit"/>
    <arrUserId title="区域1_1_7_2_1_1_1" rangeCreator="" othersAccessPermission="edit"/>
    <arrUserId title="区域1_15_4_2" rangeCreator="" othersAccessPermission="edit"/>
    <arrUserId title="区域1_7_3_1_1_1" rangeCreator="" othersAccessPermission="edit"/>
    <arrUserId title="区域1_6_5_2_2" rangeCreator="" othersAccessPermission="edit"/>
    <arrUserId title="区域1_27_1_1_1" rangeCreator="" othersAccessPermission="edit"/>
    <arrUserId title="区域343_20_1_1_3_2" rangeCreator="" othersAccessPermission="edit"/>
    <arrUserId title="区域1_1_8_1_1_1_1_1" rangeCreator="" othersAccessPermission="edit"/>
    <arrUserId title="区域1_16_3_1_1_3_2" rangeCreator="" othersAccessPermission="edit"/>
    <arrUserId title="区域1_1_1_3_1_1_1_1_1" rangeCreator="" othersAccessPermission="edit"/>
    <arrUserId title="区域1_7_4_1_1_3_2" rangeCreator="" othersAccessPermission="edit"/>
    <arrUserId title="区域1_28_1_1_1_1" rangeCreator="" othersAccessPermission="edit"/>
    <arrUserId title="区域1_79_3_1_1" rangeCreator="" othersAccessPermission="edit"/>
    <arrUserId title="区域1_79_1_4_2" rangeCreator="" othersAccessPermission="edit"/>
    <arrUserId title="区域343_2_3" rangeCreator="" othersAccessPermission="edit"/>
    <arrUserId title="区域1_11_4_1_1_1" rangeCreator="" othersAccessPermission="edit"/>
    <arrUserId title="区域1_2_3_1_1_1" rangeCreator="" othersAccessPermission="edit"/>
    <arrUserId title="区域1_15_1_1_1_1_2" rangeCreator="" othersAccessPermission="edit"/>
    <arrUserId title="区域1_5_1_1" rangeCreator="" othersAccessPermission="edit"/>
    <arrUserId title="区域1_4_2_1_1_1" rangeCreator="" othersAccessPermission="edit"/>
    <arrUserId title="区域1_6_2_1_1_1" rangeCreator="" othersAccessPermission="edit"/>
    <arrUserId title="区域343_12_1_1_1_2" rangeCreator="" othersAccessPermission="edit"/>
    <arrUserId title="区域1_15_2_1_1_1" rangeCreator="" othersAccessPermission="edit"/>
    <arrUserId title="区域1_79_5" rangeCreator="" othersAccessPermission="edit"/>
    <arrUserId title="区域1_79_1_2_2" rangeCreator="" othersAccessPermission="edit"/>
    <arrUserId title="区域1_11_5_1_1_2_1" rangeCreator="" othersAccessPermission="edit"/>
    <arrUserId title="区域343_14_1_1_2_1" rangeCreator="" othersAccessPermission="edit"/>
    <arrUserId title="区域1_22_1_1_2_1" rangeCreator="" othersAccessPermission="edit"/>
    <arrUserId title="区域1_13_2_1_1_2" rangeCreator="" othersAccessPermission="edit"/>
    <arrUserId title="区域1_23_1_1_2_1" rangeCreator="" othersAccessPermission="edit"/>
    <arrUserId title="区域1_14_5_1_1_2_1" rangeCreator="" othersAccessPermission="edit"/>
    <arrUserId title="区域1_24_1_1_2_1" rangeCreator="" othersAccessPermission="edit"/>
    <arrUserId title="区域1_14_6_1_1_2" rangeCreator="" othersAccessPermission="edit"/>
    <arrUserId title="区域1_3_4_1_1_2_1" rangeCreator="" othersAccessPermission="edit"/>
    <arrUserId title="区域1_25_1_1_2_1" rangeCreator="" othersAccessPermission="edit"/>
    <arrUserId title="区域1_15_3_1_1" rangeCreator="" othersAccessPermission="edit"/>
    <arrUserId title="区域1_2_3_2_1" rangeCreator="" othersAccessPermission="edit"/>
    <arrUserId title="区域1_5_1_2_1_1" rangeCreator="" othersAccessPermission="edit"/>
    <arrUserId title="区域1_2_2_1_1_1_1_2_1" rangeCreator="" othersAccessPermission="edit"/>
    <arrUserId title="区域1_4_2_1_1_1_2_2" rangeCreator="" othersAccessPermission="edit"/>
    <arrUserId title="区域1_2_2_3_1" rangeCreator="" othersAccessPermission="edit"/>
    <arrUserId title="区域1_6_4_1_1" rangeCreator="" othersAccessPermission="edit"/>
    <arrUserId title="区域1_3_5_1_1_2_1" rangeCreator="" othersAccessPermission="edit"/>
    <arrUserId title="区域343_19_1_1_2_1" rangeCreator="" othersAccessPermission="edit"/>
    <arrUserId title="区域1_16_2_1_1_2" rangeCreator="" othersAccessPermission="edit"/>
    <arrUserId title="区域1_15_4_1_1" rangeCreator="" othersAccessPermission="edit"/>
    <arrUserId title="区域1_6_5_1_1" rangeCreator="" othersAccessPermission="edit"/>
    <arrUserId title="区域343_20_1_1_2" rangeCreator="" othersAccessPermission="edit"/>
    <arrUserId title="区域1_16_3_1_1_2_1" rangeCreator="" othersAccessPermission="edit"/>
    <arrUserId title="区域1_7_4_1_1_2" rangeCreator="" othersAccessPermission="edit"/>
    <arrUserId title="区域1_79_1_4" rangeCreator="" othersAccessPermission="edit"/>
    <arrUserId title="区域1_79_1_3_3" rangeCreator="" othersAccessPermission="edit"/>
    <arrUserId title="区域343_22_1_1_3" rangeCreator="" othersAccessPermission="edit"/>
    <arrUserId title="区域1_11_8_2" rangeCreator="" othersAccessPermission="edit"/>
    <arrUserId title="区域1_30_1_3" rangeCreator="" othersAccessPermission="edit"/>
    <arrUserId title="区域343_23_1_1_3_2" rangeCreator="" othersAccessPermission="edit"/>
    <arrUserId title="区域1_11_9_2" rangeCreator="" othersAccessPermission="edit"/>
    <arrUserId title="区域1_31_3" rangeCreator="" othersAccessPermission="edit"/>
    <arrUserId title="区域343_24_1_2" rangeCreator="" othersAccessPermission="edit"/>
    <arrUserId title="区域1_13_3_1_1_3_2" rangeCreator="" othersAccessPermission="edit"/>
    <arrUserId title="区域1_1_10_2" rangeCreator="" othersAccessPermission="edit"/>
    <arrUserId title="区域1_32_2" rangeCreator="" othersAccessPermission="edit"/>
    <arrUserId title="区域343_25_2" rangeCreator="" othersAccessPermission="edit"/>
    <arrUserId title="区域1_13_4_2_2" rangeCreator="" othersAccessPermission="edit"/>
    <arrUserId title="区域1_1_11_2" rangeCreator="" othersAccessPermission="edit"/>
    <arrUserId title="区域1_33_2" rangeCreator="" othersAccessPermission="edit"/>
    <arrUserId title="区域343_26_2" rangeCreator="" othersAccessPermission="edit"/>
    <arrUserId title="区域1_14_8_2_2" rangeCreator="" othersAccessPermission="edit"/>
    <arrUserId title="区域1_2_5_2" rangeCreator="" othersAccessPermission="edit"/>
    <arrUserId title="区域1_1_12_2" rangeCreator="" othersAccessPermission="edit"/>
    <arrUserId title="区域1_34_2" rangeCreator="" othersAccessPermission="edit"/>
    <arrUserId title="区域343_27_2_2" rangeCreator="" othersAccessPermission="edit"/>
    <arrUserId title="区域1_14_9_2" rangeCreator="" othersAccessPermission="edit"/>
    <arrUserId title="区域1_2_6_2" rangeCreator="" othersAccessPermission="edit"/>
    <arrUserId title="区域1_35_2" rangeCreator="" othersAccessPermission="edit"/>
    <arrUserId title="区域343_28_2_2" rangeCreator="" othersAccessPermission="edit"/>
    <arrUserId title="区域1_14_10_2" rangeCreator="" othersAccessPermission="edit"/>
    <arrUserId title="区域1_1_2_2_2" rangeCreator="" othersAccessPermission="edit"/>
    <arrUserId title="区域1_1_1_1_3_2" rangeCreator="" othersAccessPermission="edit"/>
    <arrUserId title="区域1_4_3_2_2" rangeCreator="" othersAccessPermission="edit"/>
    <arrUserId title="区域1_3_6_2" rangeCreator="" othersAccessPermission="edit"/>
    <arrUserId title="区域1_36_2" rangeCreator="" othersAccessPermission="edit"/>
    <arrUserId title="区域343_29_2" rangeCreator="" othersAccessPermission="edit"/>
    <arrUserId title="区域1_14_11_2_2" rangeCreator="" othersAccessPermission="edit"/>
    <arrUserId title="区域1_5_4_1_1_3" rangeCreator="" othersAccessPermission="edit"/>
    <arrUserId title="区域1_3_7_2" rangeCreator="" othersAccessPermission="edit"/>
    <arrUserId title="区域1_37_2" rangeCreator="" othersAccessPermission="edit"/>
    <arrUserId title="区域1_17_4_2_2" rangeCreator="" othersAccessPermission="edit"/>
    <arrUserId title="区域1_1_7_4_2" rangeCreator="" othersAccessPermission="edit"/>
    <arrUserId title="区域1_2_3_3_2" rangeCreator="" othersAccessPermission="edit"/>
    <arrUserId title="区域1_5_1_3_2" rangeCreator="" othersAccessPermission="edit"/>
    <arrUserId title="区域1_2_2_1_2_2_2" rangeCreator="" othersAccessPermission="edit"/>
    <arrUserId title="区域1_4_2_2_3" rangeCreator="" othersAccessPermission="edit"/>
    <arrUserId title="区域1_2_2_4_2" rangeCreator="" othersAccessPermission="edit"/>
    <arrUserId title="区域1_7_5_2" rangeCreator="" othersAccessPermission="edit"/>
    <arrUserId title="区域1_5_5_2_2" rangeCreator="" othersAccessPermission="edit"/>
    <arrUserId title="区域343_30_2" rangeCreator="" othersAccessPermission="edit"/>
    <arrUserId title="区域1_17_5_2" rangeCreator="" othersAccessPermission="edit"/>
    <arrUserId title="区域1_16_4_2" rangeCreator="" othersAccessPermission="edit"/>
    <arrUserId title="区域1_1_7_5_2_2" rangeCreator="" othersAccessPermission="edit"/>
    <arrUserId title="区域1_15_5_2" rangeCreator="" othersAccessPermission="edit"/>
    <arrUserId title="区域1_2_3_4_2" rangeCreator="" othersAccessPermission="edit"/>
    <arrUserId title="区域1_1_3_1_2_2" rangeCreator="" othersAccessPermission="edit"/>
    <arrUserId title="区域1_5_1_4_2_2" rangeCreator="" othersAccessPermission="edit"/>
    <arrUserId title="区域1_3_1_1_2_2" rangeCreator="" othersAccessPermission="edit"/>
    <arrUserId title="区域1_2_2_1_3_2" rangeCreator="" othersAccessPermission="edit"/>
    <arrUserId title="区域1_1_2_1_2_2" rangeCreator="" othersAccessPermission="edit"/>
    <arrUserId title="区域1_4_2_3_2_2" rangeCreator="" othersAccessPermission="edit"/>
    <arrUserId title="区域1_1_6_3_2" rangeCreator="" othersAccessPermission="edit"/>
    <arrUserId title="区域1_2_2_5_2" rangeCreator="" othersAccessPermission="edit"/>
    <arrUserId title="区域1_14_12_2" rangeCreator="" othersAccessPermission="edit"/>
    <arrUserId title="区域1_7_6_2_2" rangeCreator="" othersAccessPermission="edit"/>
    <arrUserId title="区域1_6_6_2" rangeCreator="" othersAccessPermission="edit"/>
    <arrUserId title="区域1_5_6_2" rangeCreator="" othersAccessPermission="edit"/>
    <arrUserId title="区域1_3_8_2" rangeCreator="" othersAccessPermission="edit"/>
    <arrUserId title="区域1_38_2_2" rangeCreator="" othersAccessPermission="edit"/>
    <arrUserId title="区域343_31_2" rangeCreator="" othersAccessPermission="edit"/>
    <arrUserId title="区域1_1_8_2_2_2" rangeCreator="" othersAccessPermission="edit"/>
    <arrUserId title="区域1_16_5_2" rangeCreator="" othersAccessPermission="edit"/>
    <arrUserId title="区域1_1_1_3_2_2_2" rangeCreator="" othersAccessPermission="edit"/>
    <arrUserId title="区域1_7_7_2" rangeCreator="" othersAccessPermission="edit"/>
    <arrUserId title="区域1_39_2_2" rangeCreator="" othersAccessPermission="edit"/>
    <arrUserId title="区域1_79_3_2" rangeCreator="" othersAccessPermission="edit"/>
    <arrUserId title="区域1_79_1_4_3" rangeCreator="" othersAccessPermission="edit"/>
    <arrUserId title="区域1_30" rangeCreator="" othersAccessPermission="edit"/>
    <arrUserId title="区域343_114_3" rangeCreator="" othersAccessPermission="edit"/>
    <arrUserId title="区域1_176_3" rangeCreator="" othersAccessPermission="edit"/>
    <arrUserId title="区域343_114_5" rangeCreator="" othersAccessPermission="edit"/>
    <arrUserId title="区域1_79_6" rangeCreator="" othersAccessPermission="edit"/>
    <arrUserId title="区域1_4_6" rangeCreator="" othersAccessPermission="edit"/>
    <arrUserId title="区域1_8_1" rangeCreator="" othersAccessPermission="edit"/>
    <arrUserId title="区域1_16_4" rangeCreator="" othersAccessPermission="edit"/>
    <arrUserId title="区域1_20_1" rangeCreator="" othersAccessPermission="edit"/>
    <arrUserId title="区域1_24_1" rangeCreator="" othersAccessPermission="edit"/>
    <arrUserId title="区域1_28_1" rangeCreator="" othersAccessPermission="edit"/>
    <arrUserId title="区域1_33" rangeCreator="" othersAccessPermission="edit"/>
    <arrUserId title="区域1_38" rangeCreator="" othersAccessPermission="edit"/>
    <arrUserId title="区域343_114_1_2" rangeCreator="" othersAccessPermission="edit"/>
    <arrUserId title="区域1_42" rangeCreator="" othersAccessPermission="edit"/>
    <arrUserId title="区域343_114_2_3" rangeCreator="" othersAccessPermission="edit"/>
    <arrUserId title="区域1_48" rangeCreator="" othersAccessPermission="edit"/>
    <arrUserId title="区域343_114_3_3" rangeCreator="" othersAccessPermission="edit"/>
    <arrUserId title="区域1_53" rangeCreator="" othersAccessPermission="edit"/>
    <arrUserId title="区域1_176_4_1" rangeCreator="" othersAccessPermission="edit"/>
    <arrUserId title="区域343_114_5_1" rangeCreator="" othersAccessPermission="edit"/>
    <arrUserId title="区域1_59" rangeCreator="" othersAccessPermission="edit"/>
    <arrUserId title="区域1_176_6" rangeCreator="" othersAccessPermission="edit"/>
    <arrUserId title="区域343_114_7_1" rangeCreator="" othersAccessPermission="edit"/>
    <arrUserId title="区域1_63_5" rangeCreator="" othersAccessPermission="edit"/>
    <arrUserId title="区域1_176_8" rangeCreator="" othersAccessPermission="edit"/>
    <arrUserId title="区域343_114_9" rangeCreator="" othersAccessPermission="edit"/>
    <arrUserId title="区域1_68" rangeCreator="" othersAccessPermission="edit"/>
    <arrUserId title="区域1_176_10" rangeCreator="" othersAccessPermission="edit"/>
    <arrUserId title="区域1_176_11" rangeCreator="" othersAccessPermission="edit"/>
    <arrUserId title="区域1_79_3_3" rangeCreator="" othersAccessPermission="edit"/>
    <arrUserId title="区域1_176_13" rangeCreator="" othersAccessPermission="edit"/>
    <arrUserId title="区域1_79_4_2" rangeCreator="" othersAccessPermission="edit"/>
    <arrUserId title="区域343_114_14" rangeCreator="" othersAccessPermission="edit"/>
    <arrUserId title="区域1_76" rangeCreator="" othersAccessPermission="edit"/>
    <arrUserId title="区域1_176_15" rangeCreator="" othersAccessPermission="edit"/>
    <arrUserId title="区域343_114_16" rangeCreator="" othersAccessPermission="edit"/>
    <arrUserId title="区域1_79_7" rangeCreator="" othersAccessPermission="edit"/>
    <arrUserId title="区域1_2_6" rangeCreator="" othersAccessPermission="edit"/>
    <arrUserId title="区域1_176_1_3" rangeCreator="" othersAccessPermission="edit"/>
    <arrUserId title="区域1_79_3_4" rangeCreator="" othersAccessPermission="edit"/>
    <arrUserId title="区域343_1_6" rangeCreator="" othersAccessPermission="edit"/>
    <arrUserId title="区域1_1_27" rangeCreator="" othersAccessPermission="edit"/>
    <arrUserId title="区域1_2_18" rangeCreator="" othersAccessPermission="edit"/>
    <arrUserId title="区域1_3_10" rangeCreator="" othersAccessPermission="edit"/>
    <arrUserId title="区域1_4_6_1" rangeCreator="" othersAccessPermission="edit"/>
    <arrUserId title="区域5_1" rangeCreator="" othersAccessPermission="edit"/>
    <arrUserId title="区域1_3_7" rangeCreator="" othersAccessPermission="edit"/>
    <arrUserId title="区域343_114_17" rangeCreator="" othersAccessPermission="edit"/>
    <arrUserId title="区域1_176_17" rangeCreator="" othersAccessPermission="edit"/>
    <arrUserId title="区域343_2_4" rangeCreator="" othersAccessPermission="edit"/>
    <arrUserId title="区域1_79_1_7" rangeCreator="" othersAccessPermission="edit"/>
    <arrUserId title="区域1_79_1_1_2" rangeCreator="" othersAccessPermission="edit"/>
    <arrUserId title="区域343_3_4" rangeCreator="" othersAccessPermission="edit"/>
    <arrUserId title="区域1_1_2_1" rangeCreator="" othersAccessPermission="edit"/>
    <arrUserId title="区域4_2" rangeCreator="" othersAccessPermission="edit"/>
    <arrUserId title="区域343_1_2_1" rangeCreator="" othersAccessPermission="edit"/>
    <arrUserId title="区域1_2_2_2" rangeCreator="" othersAccessPermission="edit"/>
    <arrUserId title="区域1_63_1_2" rangeCreator="" othersAccessPermission="edit"/>
    <arrUserId title="区域1_1_25_2" rangeCreator="" othersAccessPermission="edit"/>
    <arrUserId title="区域1_1_1_12_1" rangeCreator="" othersAccessPermission="edit"/>
    <arrUserId title="区域1_2_16_1_4" rangeCreator="" othersAccessPermission="edit"/>
    <arrUserId title="区域1_1_2_4_1" rangeCreator="" othersAccessPermission="edit"/>
    <arrUserId title="区域1_3_8_3" rangeCreator="" othersAccessPermission="edit"/>
    <arrUserId title="区域1_1_3_3_1" rangeCreator="" othersAccessPermission="edit"/>
    <arrUserId title="区域1_4_4_2" rangeCreator="" othersAccessPermission="edit"/>
    <arrUserId title="区域1_1_4_1_1_1" rangeCreator="" othersAccessPermission="edit"/>
    <arrUserId title="区域1_65_2" rangeCreator="" othersAccessPermission="edit"/>
    <arrUserId title="区域1_1_27_1" rangeCreator="" othersAccessPermission="edit"/>
    <arrUserId title="区域1_1_1_14" rangeCreator="" othersAccessPermission="edit"/>
    <arrUserId title="区域1_2_18_1" rangeCreator="" othersAccessPermission="edit"/>
    <arrUserId title="区域1_1_2_6" rangeCreator="" othersAccessPermission="edit"/>
    <arrUserId title="区域1_3_10_1" rangeCreator="" othersAccessPermission="edit"/>
    <arrUserId title="区域1_1_3_5" rangeCreator="" othersAccessPermission="edit"/>
    <arrUserId title="区域1_4_6_1_1" rangeCreator="" othersAccessPermission="edit"/>
    <arrUserId title="区域1_1_4_3" rangeCreator="" othersAccessPermission="edit"/>
    <arrUserId title="区域1_176_19" rangeCreator="" othersAccessPermission="edit"/>
    <arrUserId title="区域1_79_9" rangeCreator="" othersAccessPermission="edit"/>
    <arrUserId title="区域1_79_1_9" rangeCreator="" othersAccessPermission="edit"/>
    <arrUserId title="区域1_2_16_4" rangeCreator="" othersAccessPermission="edit"/>
    <arrUserId title="区域343_2_7" rangeCreator="" othersAccessPermission="edit"/>
    <arrUserId title="区域1_2_16_5" rangeCreator="" othersAccessPermission="edit"/>
    <arrUserId title="区域1_3_10_2" rangeCreator="" othersAccessPermission="edit"/>
    <arrUserId title="区域343_3_12" rangeCreator="" othersAccessPermission="edit"/>
    <arrUserId title="区域1_46_1_13" rangeCreator="" othersAccessPermission="edit"/>
    <arrUserId title="区域1_3_14" rangeCreator="" othersAccessPermission="edit"/>
    <arrUserId title="区域343_3_16" rangeCreator="" othersAccessPermission="edit"/>
    <arrUserId title="区域1_46_1_17" rangeCreator="" othersAccessPermission="edit"/>
    <arrUserId title="区域1_83" rangeCreator="" othersAccessPermission="edit"/>
    <arrUserId title="区域343_114_21" rangeCreator="" othersAccessPermission="edit"/>
    <arrUserId title="区域1_176_21" rangeCreator="" othersAccessPermission="edit"/>
    <arrUserId title="区域343_2_8" rangeCreator="" othersAccessPermission="edit"/>
    <arrUserId title="区域1_79_11" rangeCreator="" othersAccessPermission="edit"/>
    <arrUserId title="区域343_2_1_5" rangeCreator="" othersAccessPermission="edit"/>
    <arrUserId title="区域1_79_1_11" rangeCreator="" othersAccessPermission="edit"/>
    <arrUserId title="区域1_79_1_12" rangeCreator="" othersAccessPermission="edit"/>
    <arrUserId title="区域1_2_16_1_5" rangeCreator="" othersAccessPermission="edit"/>
    <arrUserId title="区域1_4_8" rangeCreator="" othersAccessPermission="edit"/>
    <arrUserId title="区域1_2_16_2_1" rangeCreator="" othersAccessPermission="edit"/>
    <arrUserId title="区域1_4_1_2" rangeCreator="" othersAccessPermission="edit"/>
    <arrUserId title="区域1_85" rangeCreator="" othersAccessPermission="edit"/>
    <arrUserId title="区域343_114_24" rangeCreator="" othersAccessPermission="edit"/>
    <arrUserId title="区域1_176_24" rangeCreator="" othersAccessPermission="edit"/>
    <arrUserId title="区域343_2_9" rangeCreator="" othersAccessPermission="edit"/>
    <arrUserId title="区域1_79_13" rangeCreator="" othersAccessPermission="edit"/>
    <arrUserId title="区域343_2_1_6" rangeCreator="" othersAccessPermission="edit"/>
    <arrUserId title="区域1_79_1_13" rangeCreator="" othersAccessPermission="edit"/>
    <arrUserId title="区域1_2_8" rangeCreator="" othersAccessPermission="edit"/>
    <arrUserId title="区域343_6_1" rangeCreator="" othersAccessPermission="edit"/>
    <arrUserId title="区域1_5_7" rangeCreator="" othersAccessPermission="edit"/>
    <arrUserId title="区域343_2_1_1_1" rangeCreator="" othersAccessPermission="edit"/>
    <arrUserId title="区域1_64_2" rangeCreator="" othersAccessPermission="edit"/>
    <arrUserId title="区域343_4_1_2" rangeCreator="" othersAccessPermission="edit"/>
    <arrUserId title="区域1_66_1" rangeCreator="" othersAccessPermission="edit"/>
    <arrUserId title="区域1_4_9" rangeCreator="" othersAccessPermission="edit"/>
    <arrUserId title="区域343_6_1_1" rangeCreator="" othersAccessPermission="edit"/>
    <arrUserId title="区域1_5_1_3" rangeCreator="" othersAccessPermission="edit"/>
    <arrUserId title="区域343_2_1_2_1" rangeCreator="" othersAccessPermission="edit"/>
    <arrUserId title="区域1_64_1_2" rangeCreator="" othersAccessPermission="edit"/>
    <arrUserId title="区域343_4_1_1_1" rangeCreator="" othersAccessPermission="edit"/>
    <arrUserId title="区域1_66_1_1" rangeCreator="" othersAccessPermission="edit"/>
    <arrUserId title="区域1_6_7" rangeCreator="" othersAccessPermission="edit"/>
    <arrUserId title="区域343_6_2" rangeCreator="" othersAccessPermission="edit"/>
    <arrUserId title="区域1_5_2_1" rangeCreator="" othersAccessPermission="edit"/>
    <arrUserId title="区域343_2_1_3_1" rangeCreator="" othersAccessPermission="edit"/>
    <arrUserId title="区域1_64_2_1" rangeCreator="" othersAccessPermission="edit"/>
    <arrUserId title="区域343_4_1_2_1" rangeCreator="" othersAccessPermission="edit"/>
    <arrUserId title="区域1_66_2" rangeCreator="" othersAccessPermission="edit"/>
    <arrUserId title="区域1_7_6" rangeCreator="" othersAccessPermission="edit"/>
    <arrUserId title="区域343_7_1" rangeCreator="" othersAccessPermission="edit"/>
    <arrUserId title="区域1_6_1_1" rangeCreator="" othersAccessPermission="edit"/>
    <arrUserId title="区域343_2_3_2" rangeCreator="" othersAccessPermission="edit"/>
    <arrUserId title="区域1_64_1_1_1" rangeCreator="" othersAccessPermission="edit"/>
    <arrUserId title="区域343_4_2_1_1" rangeCreator="" othersAccessPermission="edit"/>
    <arrUserId title="区域1_66_1_1_1" rangeCreator="" othersAccessPermission="edit"/>
    <arrUserId title="区域1_8_2" rangeCreator="" othersAccessPermission="edit"/>
    <arrUserId title="区域343_7_1_1" rangeCreator="" othersAccessPermission="edit"/>
    <arrUserId title="区域1_6_2_1" rangeCreator="" othersAccessPermission="edit"/>
    <arrUserId title="区域343_2_3_1_2" rangeCreator="" othersAccessPermission="edit"/>
    <arrUserId title="区域1_64_1_2_1" rangeCreator="" othersAccessPermission="edit"/>
    <arrUserId title="区域343_4_2_2" rangeCreator="" othersAccessPermission="edit"/>
    <arrUserId title="区域1_66_1_2" rangeCreator="" othersAccessPermission="edit"/>
    <arrUserId title="区域1_9_2" rangeCreator="" othersAccessPermission="edit"/>
    <arrUserId title="区域343_7_2" rangeCreator="" othersAccessPermission="edit"/>
    <arrUserId title="区域1_6_3_1" rangeCreator="" othersAccessPermission="edit"/>
    <arrUserId title="区域343_2_3_2_1" rangeCreator="" othersAccessPermission="edit"/>
    <arrUserId title="区域1_64_1_3" rangeCreator="" othersAccessPermission="edit"/>
    <arrUserId title="区域343_4_2_3" rangeCreator="" othersAccessPermission="edit"/>
    <arrUserId title="区域1_66_1_3" rangeCreator="" othersAccessPermission="edit"/>
    <arrUserId title="区域343_2_1_6_1" rangeCreator="" othersAccessPermission="edit"/>
    <arrUserId title="区域1_12_2" rangeCreator="" othersAccessPermission="edit"/>
    <arrUserId title="区域343_6_4" rangeCreator="" othersAccessPermission="edit"/>
    <arrUserId title="区域1_5_5_3" rangeCreator="" othersAccessPermission="edit"/>
    <arrUserId title="区域343_2_1_4_1" rangeCreator="" othersAccessPermission="edit"/>
    <arrUserId title="区域1_64_5" rangeCreator="" othersAccessPermission="edit"/>
    <arrUserId title="区域343_4_1_4" rangeCreator="" othersAccessPermission="edit"/>
    <arrUserId title="区域1_66_5" rangeCreator="" othersAccessPermission="edit"/>
    <arrUserId title="区域1_79_14" rangeCreator="" othersAccessPermission="edit"/>
    <arrUserId title="区域1_79_1_14" rangeCreator="" othersAccessPermission="edit"/>
    <arrUserId title="区域1_2_16_7" rangeCreator="" othersAccessPermission="edit"/>
    <arrUserId title="区域1_79_2_8" rangeCreator="" othersAccessPermission="edit"/>
    <arrUserId title="区域1_2_16_1_1_1" rangeCreator="" othersAccessPermission="edit"/>
    <arrUserId title="区域1_2_16_1_1_1_1" rangeCreator="" othersAccessPermission="edit"/>
    <arrUserId title="区域1_15_6" rangeCreator="" othersAccessPermission="edit"/>
    <arrUserId title="区域1_69_1" rangeCreator="" othersAccessPermission="edit"/>
    <arrUserId title="区域1_15_1_1" rangeCreator="" othersAccessPermission="edit"/>
    <arrUserId title="区域1_10_1_2" rangeCreator="" othersAccessPermission="edit"/>
    <arrUserId title="区域343_2_3_3" rangeCreator="" othersAccessPermission="edit"/>
    <arrUserId title="区域1_79_1_1_4" rangeCreator="" othersAccessPermission="edit"/>
    <arrUserId title="区域1_79_1_1_1_1" rangeCreator="" othersAccessPermission="edit"/>
    <arrUserId title="区域1_79_3_5" rangeCreator="" othersAccessPermission="edit"/>
    <arrUserId title="区域1_79_1_1_1_1_1" rangeCreator="" othersAccessPermission="edit"/>
    <arrUserId title="区域1_9_1_1" rangeCreator="" othersAccessPermission="edit"/>
    <arrUserId title="区域343_2_2_1_1" rangeCreator="" othersAccessPermission="edit"/>
    <arrUserId title="区域1_79_2_1_1_1" rangeCreator="" othersAccessPermission="edit"/>
    <arrUserId title="区域1_9_3" rangeCreator="" othersAccessPermission="edit"/>
    <arrUserId title="区域343_2_2_1_1_1" rangeCreator="" othersAccessPermission="edit"/>
    <arrUserId title="区域1_79_2_1_1_1_1" rangeCreator="" othersAccessPermission="edit"/>
    <arrUserId title="区域1_12_3" rangeCreator="" othersAccessPermission="edit"/>
    <arrUserId title="区域343_1_10" rangeCreator="" othersAccessPermission="edit"/>
    <arrUserId title="区域1_14_2_1" rangeCreator="" othersAccessPermission="edit"/>
    <arrUserId title="区域1_12_4" rangeCreator="" othersAccessPermission="edit"/>
    <arrUserId title="区域1_79_4_3" rangeCreator="" othersAccessPermission="edit"/>
    <arrUserId title="区域1_79_1_2_4" rangeCreator="" othersAccessPermission="edit"/>
    <arrUserId title="区域1_2_16_2_2" rangeCreator="" othersAccessPermission="edit"/>
    <arrUserId title="区域343_3_20" rangeCreator="" othersAccessPermission="edit"/>
    <arrUserId title="区域1_5_1_4" rangeCreator="" othersAccessPermission="edit"/>
    <arrUserId title="区域1_6_8" rangeCreator="" othersAccessPermission="edit"/>
    <arrUserId title="区域1_7_7" rangeCreator="" othersAccessPermission="edit"/>
    <arrUserId title="区域343_114_2_3_1" rangeCreator="" othersAccessPermission="edit"/>
    <arrUserId title="区域1_176_2_2_1" rangeCreator="" othersAccessPermission="edit"/>
    <arrUserId title="区域343_2_10" rangeCreator="" othersAccessPermission="edit"/>
    <arrUserId title="区域1_79_2_2_1" rangeCreator="" othersAccessPermission="edit"/>
    <arrUserId title="区域343_2_1_1_2" rangeCreator="" othersAccessPermission="edit"/>
    <arrUserId title="区域1_79_1_1_2_1" rangeCreator="" othersAccessPermission="edit"/>
    <arrUserId title="区域1_8_3" rangeCreator="" othersAccessPermission="edit"/>
    <arrUserId title="区域1_3_1_5" rangeCreator="" othersAccessPermission="edit"/>
    <arrUserId title="区域1_69_1_1_1" rangeCreator="" othersAccessPermission="edit"/>
    <arrUserId title="区域343_5_3" rangeCreator="" othersAccessPermission="edit"/>
    <arrUserId title="区域1_14_2_1_1" rangeCreator="" othersAccessPermission="edit"/>
    <arrUserId title="区域1_2_2_6" rangeCreator="" othersAccessPermission="edit"/>
    <arrUserId title="区域343_2_2_1_2" rangeCreator="" othersAccessPermission="edit"/>
    <arrUserId title="区域1_2_16_1_2_1" rangeCreator="" othersAccessPermission="edit"/>
    <arrUserId title="区域1_79_2_1_2" rangeCreator="" othersAccessPermission="edit"/>
    <arrUserId title="区域343_3_1_4" rangeCreator="" othersAccessPermission="edit"/>
    <arrUserId title="区域1_3_2_4" rangeCreator="" othersAccessPermission="edit"/>
    <arrUserId title="区域1_14_2_1_2" rangeCreator="" othersAccessPermission="edit"/>
    <arrUserId title="区域1_69_1_1_1_1" rangeCreator="" othersAccessPermission="edit"/>
    <arrUserId title="区域343_5_1_2" rangeCreator="" othersAccessPermission="edit"/>
    <arrUserId title="区域1_5_1_1_2" rangeCreator="" othersAccessPermission="edit"/>
    <arrUserId title="区域1_14_2_1_2_1" rangeCreator="" othersAccessPermission="edit"/>
    <arrUserId title="区域1_69_3" rangeCreator="" othersAccessPermission="edit"/>
    <arrUserId title="区域1_79_1_15" rangeCreator="" othersAccessPermission="edit"/>
    <arrUserId title="区域1_176_1_6" rangeCreator="" othersAccessPermission="edit"/>
    <arrUserId title="区域1_79_2_9" rangeCreator="" othersAccessPermission="edit"/>
    <arrUserId title="区域1_2_16_1_7" rangeCreator="" othersAccessPermission="edit"/>
    <arrUserId title="区域1_2_11" rangeCreator="" othersAccessPermission="edit"/>
    <arrUserId title="区域343_114_1_6" rangeCreator="" othersAccessPermission="edit"/>
    <arrUserId title="区域1_176_2_6" rangeCreator="" othersAccessPermission="edit"/>
    <arrUserId title="区域343_2_11" rangeCreator="" othersAccessPermission="edit"/>
    <arrUserId title="区域1_79_15" rangeCreator="" othersAccessPermission="edit"/>
    <arrUserId title="区域343_2_2_7" rangeCreator="" othersAccessPermission="edit"/>
    <arrUserId title="区域1_2_16_8" rangeCreator="" othersAccessPermission="edit"/>
    <arrUserId title="区域1_79_2_1_3" rangeCreator="" othersAccessPermission="edit"/>
    <arrUserId title="区域343_1_11" rangeCreator="" othersAccessPermission="edit"/>
    <arrUserId title="区域1_176_26" rangeCreator="" othersAccessPermission="edit"/>
    <arrUserId title="区域1_79_17" rangeCreator="" othersAccessPermission="edit"/>
    <arrUserId title="区域1_88" rangeCreator="" othersAccessPermission="edit"/>
    <arrUserId title="区域1_176_1_7" rangeCreator="" othersAccessPermission="edit"/>
    <arrUserId title="区域1_79_1_17" rangeCreator="" othersAccessPermission="edit"/>
    <arrUserId title="区域1_5_10" rangeCreator="" othersAccessPermission="edit"/>
    <arrUserId title="区域343_2_14" rangeCreator="" othersAccessPermission="edit"/>
    <arrUserId title="区域1_79_18" rangeCreator="" othersAccessPermission="edit"/>
    <arrUserId title="区域343_2_1_10" rangeCreator="" othersAccessPermission="edit"/>
    <arrUserId title="区域1_79_1_18" rangeCreator="" othersAccessPermission="edit"/>
    <arrUserId title="区域343_2_2_9" rangeCreator="" othersAccessPermission="edit"/>
    <arrUserId title="区域1_2_16_10" rangeCreator="" othersAccessPermission="edit"/>
    <arrUserId title="区域1_79_2_11" rangeCreator="" othersAccessPermission="edit"/>
    <arrUserId title="区域1_176_1_9" rangeCreator="" othersAccessPermission="edit"/>
    <arrUserId title="区域343_114_29" rangeCreator="" othersAccessPermission="edit"/>
    <arrUserId title="区域343_2_2" rangeCreator="" othersAccessPermission="edit"/>
    <arrUserId title="区域1_79_1_20" rangeCreator="" othersAccessPermission="edit"/>
    <arrUserId title="区域343_114_1_10" rangeCreator="" othersAccessPermission="edit"/>
    <arrUserId title="区域1_176_29" rangeCreator="" othersAccessPermission="edit"/>
    <arrUserId title="区域343_2_1_11" rangeCreator="" othersAccessPermission="edit"/>
    <arrUserId title="区域1_79_19" rangeCreator="" othersAccessPermission="edit"/>
    <arrUserId title="区域1_79_1_1_5" rangeCreator="" othersAccessPermission="edit"/>
    <arrUserId title="区域1_2_16" rangeCreator="" othersAccessPermission="edit"/>
    <arrUserId title="区域2_156" rangeCreator="" othersAccessPermission="edit"/>
    <arrUserId title="区域2_3" rangeCreator="" othersAccessPermission="edit"/>
    <arrUserId title="区域2_156_1" rangeCreator="" othersAccessPermission="edit"/>
    <arrUserId title="区域2_65" rangeCreator="" othersAccessPermission="edit"/>
    <arrUserId title="区域2_66" rangeCreator="" othersAccessPermission="edit"/>
    <arrUserId title="区域2_1_1" rangeCreator="" othersAccessPermission="edit"/>
    <arrUserId title="区域2_2_1_1" rangeCreator="" othersAccessPermission="edit"/>
    <arrUserId title="区域2_2_11" rangeCreator="" othersAccessPermission="edit"/>
    <arrUserId title="区域2_66_1" rangeCreator="" othersAccessPermission="edit"/>
    <arrUserId title="区域2_68_1_1" rangeCreator="" othersAccessPermission="edit"/>
    <arrUserId title="区域1_79_2_1" rangeCreator="" othersAccessPermission="edit"/>
    <arrUserId title="区域1_79_1_1_1" rangeCreator="" othersAccessPermission="edit"/>
    <arrUserId title="区域1_11_5_1_1_1" rangeCreator="" othersAccessPermission="edit"/>
    <arrUserId title="区域343_14_1_1_1" rangeCreator="" othersAccessPermission="edit"/>
    <arrUserId title="区域1_22_1_1_1" rangeCreator="" othersAccessPermission="edit"/>
    <arrUserId title="区域1_13_2_1_1_1" rangeCreator="" othersAccessPermission="edit"/>
    <arrUserId title="区域1_23_1_1_1" rangeCreator="" othersAccessPermission="edit"/>
    <arrUserId title="区域1_14_5_1_1_1" rangeCreator="" othersAccessPermission="edit"/>
    <arrUserId title="区域1_24_1_1_1" rangeCreator="" othersAccessPermission="edit"/>
    <arrUserId title="区域1_14_6_1_1_1" rangeCreator="" othersAccessPermission="edit"/>
    <arrUserId title="区域1_3_4_1_1_1" rangeCreator="" othersAccessPermission="edit"/>
    <arrUserId title="区域1_25_1_1_1" rangeCreator="" othersAccessPermission="edit"/>
    <arrUserId title="区域1_15_3" rangeCreator="" othersAccessPermission="edit"/>
    <arrUserId title="区域1_2_3_2" rangeCreator="" othersAccessPermission="edit"/>
    <arrUserId title="区域1_5_1_2" rangeCreator="" othersAccessPermission="edit"/>
    <arrUserId title="区域1_2_2_1_1_1_1_1" rangeCreator="" othersAccessPermission="edit"/>
    <arrUserId title="区域1_4_2_1_1_1_1" rangeCreator="" othersAccessPermission="edit"/>
    <arrUserId title="区域1_2_2_3" rangeCreator="" othersAccessPermission="edit"/>
    <arrUserId title="区域1_6_4" rangeCreator="" othersAccessPermission="edit"/>
    <arrUserId title="区域1_3_5_1_1_1" rangeCreator="" othersAccessPermission="edit"/>
    <arrUserId title="区域343_19_1_1_1" rangeCreator="" othersAccessPermission="edit"/>
    <arrUserId title="区域1_16_2_1_1_1" rangeCreator="" othersAccessPermission="edit"/>
    <arrUserId title="区域1_15_4" rangeCreator="" othersAccessPermission="edit"/>
    <arrUserId title="区域1_6_5" rangeCreator="" othersAccessPermission="edit"/>
    <arrUserId title="区域343_20_1_1_1" rangeCreator="" othersAccessPermission="edit"/>
    <arrUserId title="区域1_16_3_1_1_1" rangeCreator="" othersAccessPermission="edit"/>
    <arrUserId title="区域1_7_4_1_1_1" rangeCreator="" othersAccessPermission="edit"/>
    <arrUserId title="区域1_79_4_1" rangeCreator="" othersAccessPermission="edit"/>
    <arrUserId title="区域1_79_1_2_1" rangeCreator="" othersAccessPermission="edit"/>
    <arrUserId title="区域343_22_1_1_2" rangeCreator="" othersAccessPermission="edit"/>
    <arrUserId title="区域1_11_8_1" rangeCreator="" othersAccessPermission="edit"/>
    <arrUserId title="区域1_30_1_2" rangeCreator="" othersAccessPermission="edit"/>
    <arrUserId title="区域343_23_1_1_2" rangeCreator="" othersAccessPermission="edit"/>
    <arrUserId title="区域1_11_9_1" rangeCreator="" othersAccessPermission="edit"/>
    <arrUserId title="区域1_31_2" rangeCreator="" othersAccessPermission="edit"/>
    <arrUserId title="区域343_24_1_1" rangeCreator="" othersAccessPermission="edit"/>
    <arrUserId title="区域1_13_3_1_1_2" rangeCreator="" othersAccessPermission="edit"/>
    <arrUserId title="区域1_1_10_1" rangeCreator="" othersAccessPermission="edit"/>
    <arrUserId title="区域1_32_1" rangeCreator="" othersAccessPermission="edit"/>
    <arrUserId title="区域343_25_1" rangeCreator="" othersAccessPermission="edit"/>
    <arrUserId title="区域1_13_4_1" rangeCreator="" othersAccessPermission="edit"/>
    <arrUserId title="区域1_1_11_1" rangeCreator="" othersAccessPermission="edit"/>
    <arrUserId title="区域1_33_1" rangeCreator="" othersAccessPermission="edit"/>
    <arrUserId title="区域343_26_1" rangeCreator="" othersAccessPermission="edit"/>
    <arrUserId title="区域1_14_8_1" rangeCreator="" othersAccessPermission="edit"/>
    <arrUserId title="区域1_2_5_1" rangeCreator="" othersAccessPermission="edit"/>
    <arrUserId title="区域1_1_12_1" rangeCreator="" othersAccessPermission="edit"/>
    <arrUserId title="区域1_34_1" rangeCreator="" othersAccessPermission="edit"/>
    <arrUserId title="区域343_27_1" rangeCreator="" othersAccessPermission="edit"/>
    <arrUserId title="区域1_14_9_1" rangeCreator="" othersAccessPermission="edit"/>
    <arrUserId title="区域1_2_6_1" rangeCreator="" othersAccessPermission="edit"/>
    <arrUserId title="区域1_35_1" rangeCreator="" othersAccessPermission="edit"/>
    <arrUserId title="区域343_28_1" rangeCreator="" othersAccessPermission="edit"/>
    <arrUserId title="区域1_14_10_1" rangeCreator="" othersAccessPermission="edit"/>
    <arrUserId title="区域1_1_2_2_1" rangeCreator="" othersAccessPermission="edit"/>
    <arrUserId title="区域1_1_1_1_3_1" rangeCreator="" othersAccessPermission="edit"/>
    <arrUserId title="区域1_4_3_1" rangeCreator="" othersAccessPermission="edit"/>
    <arrUserId title="区域1_3_6_1" rangeCreator="" othersAccessPermission="edit"/>
    <arrUserId title="区域1_36_1" rangeCreator="" othersAccessPermission="edit"/>
    <arrUserId title="区域343_29_1" rangeCreator="" othersAccessPermission="edit"/>
    <arrUserId title="区域1_14_11_1" rangeCreator="" othersAccessPermission="edit"/>
    <arrUserId title="区域1_5_4_1_1_2" rangeCreator="" othersAccessPermission="edit"/>
    <arrUserId title="区域1_3_7_1" rangeCreator="" othersAccessPermission="edit"/>
    <arrUserId title="区域1_37_1" rangeCreator="" othersAccessPermission="edit"/>
    <arrUserId title="区域1_17_4_1" rangeCreator="" othersAccessPermission="edit"/>
    <arrUserId title="区域1_1_7_4_1" rangeCreator="" othersAccessPermission="edit"/>
    <arrUserId title="区域1_2_3_3_1" rangeCreator="" othersAccessPermission="edit"/>
    <arrUserId title="区域1_5_1_3_1" rangeCreator="" othersAccessPermission="edit"/>
    <arrUserId title="区域1_2_2_1_2_1" rangeCreator="" othersAccessPermission="edit"/>
    <arrUserId title="区域1_4_2_2_2" rangeCreator="" othersAccessPermission="edit"/>
    <arrUserId title="区域1_2_2_4_1" rangeCreator="" othersAccessPermission="edit"/>
    <arrUserId title="区域1_7_5_1" rangeCreator="" othersAccessPermission="edit"/>
    <arrUserId title="区域1_5_5_1" rangeCreator="" othersAccessPermission="edit"/>
    <arrUserId title="区域343_30_1" rangeCreator="" othersAccessPermission="edit"/>
    <arrUserId title="区域1_17_5_1" rangeCreator="" othersAccessPermission="edit"/>
    <arrUserId title="区域1_16_4_1" rangeCreator="" othersAccessPermission="edit"/>
    <arrUserId title="区域1_1_7_5_1" rangeCreator="" othersAccessPermission="edit"/>
    <arrUserId title="区域1_15_5_1" rangeCreator="" othersAccessPermission="edit"/>
    <arrUserId title="区域1_2_3_4_1" rangeCreator="" othersAccessPermission="edit"/>
    <arrUserId title="区域1_1_3_1_2_1" rangeCreator="" othersAccessPermission="edit"/>
    <arrUserId title="区域1_5_1_4_1" rangeCreator="" othersAccessPermission="edit"/>
    <arrUserId title="区域1_3_1_1_2_1" rangeCreator="" othersAccessPermission="edit"/>
    <arrUserId title="区域1_2_2_1_3_1" rangeCreator="" othersAccessPermission="edit"/>
    <arrUserId title="区域1_1_2_1_2_1" rangeCreator="" othersAccessPermission="edit"/>
    <arrUserId title="区域1_4_2_3_1" rangeCreator="" othersAccessPermission="edit"/>
    <arrUserId title="区域1_1_6_3_1" rangeCreator="" othersAccessPermission="edit"/>
    <arrUserId title="区域1_2_2_5_1" rangeCreator="" othersAccessPermission="edit"/>
    <arrUserId title="区域1_14_12_1" rangeCreator="" othersAccessPermission="edit"/>
    <arrUserId title="区域1_7_6_1" rangeCreator="" othersAccessPermission="edit"/>
    <arrUserId title="区域1_6_6_1" rangeCreator="" othersAccessPermission="edit"/>
    <arrUserId title="区域1_5_6_1" rangeCreator="" othersAccessPermission="edit"/>
    <arrUserId title="区域1_3_8_1_2" rangeCreator="" othersAccessPermission="edit"/>
    <arrUserId title="区域1_38_1" rangeCreator="" othersAccessPermission="edit"/>
    <arrUserId title="区域343_31_1" rangeCreator="" othersAccessPermission="edit"/>
    <arrUserId title="区域1_1_8_2_1" rangeCreator="" othersAccessPermission="edit"/>
    <arrUserId title="区域1_16_5_1" rangeCreator="" othersAccessPermission="edit"/>
    <arrUserId title="区域1_1_1_3_2_1" rangeCreator="" othersAccessPermission="edit"/>
    <arrUserId title="区域1_7_7_1" rangeCreator="" othersAccessPermission="edit"/>
    <arrUserId title="区域1_39_1" rangeCreator="" othersAccessPermission="edit"/>
    <arrUserId title="区域2_156_5" rangeCreator="" othersAccessPermission="edit"/>
    <arrUserId title="区域2_3_1" rangeCreator="" othersAccessPermission="edit"/>
    <arrUserId title="区域2_156_1_3" rangeCreator="" othersAccessPermission="edit"/>
    <arrUserId title="区域2_4" rangeCreator="" othersAccessPermission="edit"/>
    <arrUserId title="区域2_156_6" rangeCreator="" othersAccessPermission="edit"/>
    <arrUserId title="区域2_2_2_1" rangeCreator="" othersAccessPermission="edit"/>
    <arrUserId title="区域1_59_1" rangeCreator="" othersAccessPermission="edit"/>
    <arrUserId title="区域1_63_5_1" rangeCreator="" othersAccessPermission="edit"/>
    <arrUserId title="区域1_68_1" rangeCreator="" othersAccessPermission="edit"/>
    <arrUserId title="区域1_176_11_1" rangeCreator="" othersAccessPermission="edit"/>
    <arrUserId title="区域1_176_13_1" rangeCreator="" othersAccessPermission="edit"/>
    <arrUserId title="区域1_76_1" rangeCreator="" othersAccessPermission="edit"/>
    <arrUserId title="区域343_2_2_1" rangeCreator="" othersAccessPermission="edit"/>
    <arrUserId title="区域1_79_2_3" rangeCreator="" othersAccessPermission="edit"/>
    <arrUserId title="区域1_3_7_3" rangeCreator="" othersAccessPermission="edit"/>
    <arrUserId title="区域343_3_4_1" rangeCreator="" othersAccessPermission="edit"/>
    <arrUserId title="区域1_1_2_1_2" rangeCreator="" othersAccessPermission="edit"/>
    <arrUserId title="区域4_2_1" rangeCreator="" othersAccessPermission="edit"/>
    <arrUserId title="区域2_1_1_1" rangeCreator="" othersAccessPermission="edit"/>
    <arrUserId title="区域2_2_3" rangeCreator="" othersAccessPermission="edit"/>
    <arrUserId title="区域2_1_2" rangeCreator="" othersAccessPermission="edit"/>
    <arrUserId title="区域4_3" rangeCreator="" othersAccessPermission="edit"/>
    <arrUserId title="区域2_3_1_1" rangeCreator="" othersAccessPermission="edit"/>
    <arrUserId title="区域2_1_3" rangeCreator="" othersAccessPermission="edit"/>
    <arrUserId title="区域4_4" rangeCreator="" othersAccessPermission="edit"/>
    <arrUserId title="区域1_176_19_1" rangeCreator="" othersAccessPermission="edit"/>
    <arrUserId title="区域1_2_16_4_1" rangeCreator="" othersAccessPermission="edit"/>
    <arrUserId title="区域2_2_4" rangeCreator="" othersAccessPermission="edit"/>
    <arrUserId title="区域2_156_8" rangeCreator="" othersAccessPermission="edit"/>
    <arrUserId title="区域1_79_2_6_1" rangeCreator="" othersAccessPermission="edit"/>
    <arrUserId title="区域1_83_1" rangeCreator="" othersAccessPermission="edit"/>
    <arrUserId title="区域2_8" rangeCreator="" othersAccessPermission="edit"/>
    <arrUserId title="区域343_114_21_1" rangeCreator="" othersAccessPermission="edit"/>
    <arrUserId title="区域2_156_9" rangeCreator="" othersAccessPermission="edit"/>
    <arrUserId title="区域1_176_21_1" rangeCreator="" othersAccessPermission="edit"/>
    <arrUserId title="区域1_85_1" rangeCreator="" othersAccessPermission="edit"/>
    <arrUserId title="区域2_9" rangeCreator="" othersAccessPermission="edit"/>
    <arrUserId title="区域343_114_24_1" rangeCreator="" othersAccessPermission="edit"/>
    <arrUserId title="区域2_156_10" rangeCreator="" othersAccessPermission="edit"/>
    <arrUserId title="区域1_176_24_1" rangeCreator="" othersAccessPermission="edit"/>
    <arrUserId title="区域343_2_2_5" rangeCreator="" othersAccessPermission="edit"/>
    <arrUserId title="区域1_2_16_6" rangeCreator="" othersAccessPermission="edit"/>
    <arrUserId title="区域1_79_2_7" rangeCreator="" othersAccessPermission="edit"/>
    <arrUserId title="区域1_8_2_1" rangeCreator="" othersAccessPermission="edit"/>
    <arrUserId title="区域1_12_2_1" rangeCreator="" othersAccessPermission="edit"/>
    <arrUserId title="区域2_156_11" rangeCreator="" othersAccessPermission="edit"/>
    <arrUserId title="区域1_2_16_7_1" rangeCreator="" othersAccessPermission="edit"/>
    <arrUserId title="区域1_2_10" rangeCreator="" othersAccessPermission="edit"/>
    <arrUserId title="区域343_114_1_5" rangeCreator="" othersAccessPermission="edit"/>
    <arrUserId title="区域1_176_1_5" rangeCreator="" othersAccessPermission="edit"/>
    <arrUserId title="区域343_2_2_6" rangeCreator="" othersAccessPermission="edit"/>
    <arrUserId title="区域1_2_16_1_6" rangeCreator="" othersAccessPermission="edit"/>
    <arrUserId title="区域1_79_2_1_1" rangeCreator="" othersAccessPermission="edit"/>
    <arrUserId title="区域1_2_3_4" rangeCreator="" othersAccessPermission="edit"/>
    <arrUserId title="区域2_156_1_6" rangeCreator="" othersAccessPermission="edit"/>
    <arrUserId title="区域2_3_2" rangeCreator="" othersAccessPermission="edit"/>
    <arrUserId title="区域2_4_1" rangeCreator="" othersAccessPermission="edit"/>
    <arrUserId title="区域2_156_1_1_1" rangeCreator="" othersAccessPermission="edit"/>
    <arrUserId title="区域2_5_1" rangeCreator="" othersAccessPermission="edit"/>
    <arrUserId title="区域2_2_5" rangeCreator="" othersAccessPermission="edit"/>
    <arrUserId title="区域2_2_1_2" rangeCreator="" othersAccessPermission="edit"/>
    <arrUserId title="区域2_6_1" rangeCreator="" othersAccessPermission="edit"/>
    <arrUserId title="区域2_2_2_1_1" rangeCreator="" othersAccessPermission="edit"/>
    <arrUserId title="区域2_2_6" rangeCreator="" othersAccessPermission="edit"/>
    <arrUserId title="区域1_176_1_6_1" rangeCreator="" othersAccessPermission="edit"/>
    <arrUserId title="区域1_79_2_9_1" rangeCreator="" othersAccessPermission="edit"/>
    <arrUserId title="区域1_2_16_1_7_1" rangeCreator="" othersAccessPermission="edit"/>
    <arrUserId title="区域2_3_3" rangeCreator="" othersAccessPermission="edit"/>
    <arrUserId title="区域343_114_1_6_1" rangeCreator="" othersAccessPermission="edit"/>
    <arrUserId title="区域2_156_12" rangeCreator="" othersAccessPermission="edit"/>
    <arrUserId title="区域1_176_2_6_1" rangeCreator="" othersAccessPermission="edit"/>
    <arrUserId title="区域2_10" rangeCreator="" othersAccessPermission="edit"/>
    <arrUserId title="区域343_114_26_1" rangeCreator="" othersAccessPermission="edit"/>
    <arrUserId title="区域1_176_26_1" rangeCreator="" othersAccessPermission="edit"/>
    <arrUserId title="区域1_88_1" rangeCreator="" othersAccessPermission="edit"/>
    <arrUserId title="区域2_11" rangeCreator="" othersAccessPermission="edit"/>
    <arrUserId title="区域2_156_1_7" rangeCreator="" othersAccessPermission="edit"/>
    <arrUserId title="区域2_12" rangeCreator="" othersAccessPermission="edit"/>
    <arrUserId title="区域2_156_15" rangeCreator="" othersAccessPermission="edit"/>
    <arrUserId title="区域2_1_5" rangeCreator="" othersAccessPermission="edit"/>
    <arrUserId title="区域2_156_1_8" rangeCreator="" othersAccessPermission="edit"/>
    <arrUserId title="区域1_2_16_11" rangeCreator="" othersAccessPermission="edit"/>
    <arrUserId title="区域343_114_29_1" rangeCreator="" othersAccessPermission="edit"/>
    <arrUserId title="区域343_114_1_10_1" rangeCreator="" othersAccessPermission="edit"/>
    <arrUserId title="区域1_176_29_1" rangeCreator="" othersAccessPermission="edit"/>
    <arrUserId title="区域343_114_1_1_7" rangeCreator="" othersAccessPermission="edit"/>
    <arrUserId title="区域1_176_1_10" rangeCreator="" othersAccessPermission="edit"/>
    <arrUserId title="区域2_156_17" rangeCreator="" othersAccessPermission="edit"/>
    <arrUserId title="区域2_2_7" rangeCreator="" othersAccessPermission="edit"/>
    <arrUserId title="区域2_156_1_9" rangeCreator="" othersAccessPermission="edit"/>
    <arrUserId title="区域2_156_1_1" rangeCreator="" othersAccessPermission="edit"/>
    <arrUserId title="区域2_156_1_1_2" rangeCreator="" othersAccessPermission="edit"/>
    <arrUserId title="区域2_68_3" rangeCreator="" othersAccessPermission="edit"/>
    <arrUserId title="区域2_68_1_2" rangeCreator="" othersAccessPermission="edit"/>
    <arrUserId title="区域2_2_8" rangeCreator="" othersAccessPermission="edit"/>
    <arrUserId title="区域2_156_1_2" rangeCreator="" othersAccessPermission="edit"/>
    <arrUserId title="区域2_65_1_1" rangeCreator="" othersAccessPermission="edit"/>
    <arrUserId title="区域2_68_2_1" rangeCreator="" othersAccessPermission="edit"/>
    <arrUserId title="区域2_66_1_1" rangeCreator="" othersAccessPermission="edit"/>
    <arrUserId title="区域2_68_1_1_1" rangeCreator="" othersAccessPermission="edit"/>
    <arrUserId title="区域2_156_6_1" rangeCreator="" othersAccessPermission="edit"/>
    <arrUserId title="区域2_1_1_2" rangeCreator="" othersAccessPermission="edit"/>
    <arrUserId title="区域2_2_3_1" rangeCreator="" othersAccessPermission="edit"/>
    <arrUserId title="区域2_1_2_1" rangeCreator="" othersAccessPermission="edit"/>
    <arrUserId title="区域4_3_1" rangeCreator="" othersAccessPermission="edit"/>
    <arrUserId title="区域2_2_4_1" rangeCreator="" othersAccessPermission="edit"/>
    <arrUserId title="区域2_8_1" rangeCreator="" othersAccessPermission="edit"/>
    <arrUserId title="区域2_156_9_1" rangeCreator="" othersAccessPermission="edit"/>
    <arrUserId title="区域2_9_1" rangeCreator="" othersAccessPermission="edit"/>
    <arrUserId title="区域2_156_10_1" rangeCreator="" othersAccessPermission="edit"/>
    <arrUserId title="区域2_156_11_1" rangeCreator="" othersAccessPermission="edit"/>
    <arrUserId title="区域2_156_1_6_1" rangeCreator="" othersAccessPermission="edit"/>
    <arrUserId title="区域2_3_2_1" rangeCreator="" othersAccessPermission="edit"/>
    <arrUserId title="区域2_4_1_1" rangeCreator="" othersAccessPermission="edit"/>
    <arrUserId title="区域2_156_1_1_1_1" rangeCreator="" othersAccessPermission="edit"/>
    <arrUserId title="区域2_5_1_1" rangeCreator="" othersAccessPermission="edit"/>
    <arrUserId title="区域2_2_5_1" rangeCreator="" othersAccessPermission="edit"/>
    <arrUserId title="区域2_2_1_2_1" rangeCreator="" othersAccessPermission="edit"/>
    <arrUserId title="区域2_6_1_1" rangeCreator="" othersAccessPermission="edit"/>
    <arrUserId title="区域2_2_2_1_2" rangeCreator="" othersAccessPermission="edit"/>
    <arrUserId title="区域2_2_6_1" rangeCreator="" othersAccessPermission="edit"/>
    <arrUserId title="区域2_3_3_1" rangeCreator="" othersAccessPermission="edit"/>
    <arrUserId title="区域2_156_12_1" rangeCreator="" othersAccessPermission="edit"/>
    <arrUserId title="区域2_11_1" rangeCreator="" othersAccessPermission="edit"/>
    <arrUserId title="区域2_156_1_7_1" rangeCreator="" othersAccessPermission="edit"/>
    <arrUserId title="区域2_156_17_1" rangeCreator="" othersAccessPermission="edit"/>
    <arrUserId title="区域2_2_7_1" rangeCreator="" othersAccessPermission="edit"/>
    <arrUserId title="区域2_156_1_9_1" rangeCreator="" othersAccessPermission="edit"/>
    <arrUserId title="区域2" rangeCreator="" othersAccessPermission="edit"/>
    <arrUserId title="区域2_2_1" rangeCreator="" othersAccessPermission="edit"/>
    <arrUserId title="区域1_5" rangeCreator="" othersAccessPermission="edit"/>
    <arrUserId title="区域1_2_20_2" rangeCreator="" othersAccessPermission="edit"/>
    <arrUserId title="区域1_65" rangeCreator="" othersAccessPermission="edit"/>
    <arrUserId title="区域343_3_2_2" rangeCreator="" othersAccessPermission="edit"/>
    <arrUserId title="区域343_114_1_1" rangeCreator="" othersAccessPermission="edit"/>
    <arrUserId title="区域343_2_1_1" rangeCreator="" othersAccessPermission="edit"/>
    <arrUserId title="区域1_3_3_1" rangeCreator="" othersAccessPermission="edit"/>
    <arrUserId title="区域3" rangeCreator="" othersAccessPermission="edit"/>
    <arrUserId title="区域1_3_2" rangeCreator="" othersAccessPermission="edit"/>
    <arrUserId title="区域1_4_1" rangeCreator="" othersAccessPermission="edit"/>
    <arrUserId title="区域2_2_2" rangeCreator="" othersAccessPermission="edit"/>
    <arrUserId title="区域1_5_1" rangeCreator="" othersAccessPermission="edit"/>
    <arrUserId title="区域2_5" rangeCreator="" othersAccessPermission="edit"/>
    <arrUserId title="区域3_2" rangeCreator="" othersAccessPermission="edit"/>
    <arrUserId title="区域343_114_1" rangeCreator="" othersAccessPermission="edit"/>
    <arrUserId title="区域3_142" rangeCreator="" othersAccessPermission="edit"/>
    <arrUserId title="区域1_176_1" rangeCreator="" othersAccessPermission="edit"/>
    <arrUserId title="区域343_2_5" rangeCreator="" othersAccessPermission="edit"/>
    <arrUserId title="区域1_79_2" rangeCreator="" othersAccessPermission="edit"/>
    <arrUserId title="区域343_2_1_3" rangeCreator="" othersAccessPermission="edit"/>
    <arrUserId title="区域1_79_1_8" rangeCreator="" othersAccessPermission="edit"/>
    <arrUserId title="区域343_2_2_2" rangeCreator="" othersAccessPermission="edit"/>
    <arrUserId title="区域1_2_16_1" rangeCreator="" othersAccessPermission="edit"/>
    <arrUserId title="区域1_79_2_2" rangeCreator="" othersAccessPermission="edit"/>
    <arrUserId title="区域2_2_1_3" rangeCreator="" othersAccessPermission="edit"/>
    <arrUserId title="区域2_156_1_4" rangeCreator="" othersAccessPermission="edit"/>
    <arrUserId title="区域343" rangeCreator="" othersAccessPermission="edit"/>
    <arrUserId title="区域1_6" rangeCreator="" othersAccessPermission="edit"/>
    <arrUserId title="区域343_1" rangeCreator="" othersAccessPermission="edit"/>
    <arrUserId title="区域1_2_1" rangeCreator="" othersAccessPermission="edit"/>
    <arrUserId title="区域2_6" rangeCreator="" othersAccessPermission="edit"/>
    <arrUserId title="区域2_2_9" rangeCreator="" othersAccessPermission="edit"/>
    <arrUserId title="区域1_79_4" rangeCreator="" othersAccessPermission="edit"/>
    <arrUserId title="区域1_79_1_21" rangeCreator="" othersAccessPermission="edit"/>
    <arrUserId title="区域1_2_16_3" rangeCreator="" othersAccessPermission="edit"/>
    <arrUserId title="区域343_2_3_4" rangeCreator="" othersAccessPermission="edit"/>
    <arrUserId title="区域343_2_1_1_1_1" rangeCreator="" othersAccessPermission="edit"/>
    <arrUserId title="区域343_2_2_1_3" rangeCreator="" othersAccessPermission="edit"/>
    <arrUserId title="区域1_79_2_1_4" rangeCreator="" othersAccessPermission="edit"/>
    <arrUserId title="区域1_2_1_1" rangeCreator="" othersAccessPermission="edit"/>
    <arrUserId title="区域343_114_2" rangeCreator="" othersAccessPermission="edit"/>
    <arrUserId title="区域1_176_2" rangeCreator="" othersAccessPermission="edit"/>
    <arrUserId title="区域343_2_2_2_1" rangeCreator="" othersAccessPermission="edit"/>
    <arrUserId title="区域1_2_16_2_3" rangeCreator="" othersAccessPermission="edit"/>
    <arrUserId title="区域1_79_2_2_2" rangeCreator="" othersAccessPermission="edit"/>
    <arrUserId title="区域343_2_6" rangeCreator="" othersAccessPermission="edit"/>
    <arrUserId title="区域1_79_2_4" rangeCreator="" othersAccessPermission="edit"/>
    <arrUserId title="区域343_2_1_4" rangeCreator="" othersAccessPermission="edit"/>
    <arrUserId title="区域1_79_1_1_6" rangeCreator="" othersAccessPermission="edit"/>
    <arrUserId title="区域343_2_2_3" rangeCreator="" othersAccessPermission="edit"/>
    <arrUserId title="区域1_2_16_1_1" rangeCreator="" othersAccessPermission="edit"/>
    <arrUserId title="区域1_79_2_3_1" rangeCreator="" othersAccessPermission="edit"/>
    <arrUserId title="区域343_2_3_1_3" rangeCreator="" othersAccessPermission="edit"/>
    <arrUserId title="区域1_79_3_6" rangeCreator="" othersAccessPermission="edit"/>
    <arrUserId title="区域343_2_1_1_3" rangeCreator="" othersAccessPermission="edit"/>
    <arrUserId title="区域1_79_1_1_1_2" rangeCreator="" othersAccessPermission="edit"/>
    <arrUserId title="区域343_2_2_1_1_2" rangeCreator="" othersAccessPermission="edit"/>
    <arrUserId title="区域1_2_16_1_1_2" rangeCreator="" othersAccessPermission="edit"/>
    <arrUserId title="区域1_79_2_1_1_2" rangeCreator="" othersAccessPermission="edit"/>
    <arrUserId title="区域343_3" rangeCreator="" othersAccessPermission="edit"/>
    <arrUserId title="区域1_7" rangeCreator="" othersAccessPermission="edit"/>
    <arrUserId title="区域343_1_1" rangeCreator="" othersAccessPermission="edit"/>
    <arrUserId title="区域1_2_2" rangeCreator="" othersAccessPermission="edit"/>
    <arrUserId title="区域343_3_1" rangeCreator="" othersAccessPermission="edit"/>
    <arrUserId title="区域1_3_1_1" rangeCreator="" othersAccessPermission="edit"/>
    <arrUserId title="区域1_5_2" rangeCreator="" othersAccessPermission="edit"/>
    <arrUserId title="区域1_1_1_1" rangeCreator="" othersAccessPermission="edit"/>
    <arrUserId title="区域343_114_4" rangeCreator="" othersAccessPermission="edit"/>
    <arrUserId title="区域1_176_5" rangeCreator="" othersAccessPermission="edit"/>
    <arrUserId title="区域1_79_8" rangeCreator="" othersAccessPermission="edit"/>
    <arrUserId title="区域1_79_1_19" rangeCreator="" othersAccessPermission="edit"/>
    <arrUserId title="区域1_79_1_1_3" rangeCreator="" othersAccessPermission="edit"/>
    <arrUserId title="区域1_2_16_1_3" rangeCreator="" othersAccessPermission="edit"/>
    <arrUserId title="区域343_4" rangeCreator="" othersAccessPermission="edit"/>
    <arrUserId title="区域1_4_1_1" rangeCreator="" othersAccessPermission="edit"/>
    <arrUserId title="区域1_79_1_2_3" rangeCreator="" othersAccessPermission="edit"/>
    <arrUserId title="区域1_2_16_2_4" rangeCreator="" othersAccessPermission="edit"/>
    <arrUserId title="区域343_4_1" rangeCreator="" othersAccessPermission="edit"/>
    <arrUserId title="区域1_4_1_1_1" rangeCreator="" othersAccessPermission="edit"/>
    <arrUserId title="区域1_176_4_3" rangeCreator="" othersAccessPermission="edit"/>
    <arrUserId title="区域1_30_1" rangeCreator="" othersAccessPermission="edit"/>
    <arrUserId title="区域1_46" rangeCreator="" othersAccessPermission="edit"/>
    <arrUserId title="区域1_52" rangeCreator="" othersAccessPermission="edit"/>
    <arrUserId title="区域1_54" rangeCreator="" othersAccessPermission="edit"/>
    <arrUserId title="区域1_60" rangeCreator="" othersAccessPermission="edit"/>
    <arrUserId title="区域1_62" rangeCreator="" othersAccessPermission="edit"/>
    <arrUserId title="区域1_64" rangeCreator="" othersAccessPermission="edit"/>
    <arrUserId title="区域1_66" rangeCreator="" othersAccessPermission="edit"/>
    <arrUserId title="区域1_70" rangeCreator="" othersAccessPermission="edit"/>
    <arrUserId title="区域1_176_12" rangeCreator="" othersAccessPermission="edit"/>
    <arrUserId title="区域1_176_13_2" rangeCreator="" othersAccessPermission="edit"/>
    <arrUserId title="区域1_72_2" rangeCreator="" othersAccessPermission="edit"/>
    <arrUserId title="区域1_78_2" rangeCreator="" othersAccessPermission="edit"/>
    <arrUserId title="区域1_33_3" rangeCreator="" othersAccessPermission="edit"/>
    <arrUserId title="区域343_114_5_3" rangeCreator="" othersAccessPermission="edit"/>
    <arrUserId title="区域1_176_6_1" rangeCreator="" othersAccessPermission="edit"/>
    <arrUserId title="区域1_30_2" rangeCreator="" othersAccessPermission="edit"/>
    <arrUserId title="区域1_35" rangeCreator="" othersAccessPermission="edit"/>
    <arrUserId title="区域1_43" rangeCreator="" othersAccessPermission="edit"/>
    <arrUserId title="区域1_46_2" rangeCreator="" othersAccessPermission="edit"/>
    <arrUserId title="区域1_47" rangeCreator="" othersAccessPermission="edit"/>
    <arrUserId title="区域1_49" rangeCreator="" othersAccessPermission="edit"/>
    <arrUserId title="区域1_52_1" rangeCreator="" othersAccessPermission="edit"/>
    <arrUserId title="区域1_53_1" rangeCreator="" othersAccessPermission="edit"/>
    <arrUserId title="区域1_54_1" rangeCreator="" othersAccessPermission="edit"/>
    <arrUserId title="区域1_57" rangeCreator="" othersAccessPermission="edit"/>
    <arrUserId title="区域1_60_1" rangeCreator="" othersAccessPermission="edit"/>
    <arrUserId title="区域1_61_2" rangeCreator="" othersAccessPermission="edit"/>
    <arrUserId title="区域1_62_1" rangeCreator="" othersAccessPermission="edit"/>
    <arrUserId title="区域1_64_3" rangeCreator="" othersAccessPermission="edit"/>
    <arrUserId title="区域1_66_3" rangeCreator="" othersAccessPermission="edit"/>
    <arrUserId title="区域1_67" rangeCreator="" othersAccessPermission="edit"/>
    <arrUserId title="区域1_69" rangeCreator="" othersAccessPermission="edit"/>
    <arrUserId title="区域1_70_1" rangeCreator="" othersAccessPermission="edit"/>
    <arrUserId title="区域343_114_12" rangeCreator="" othersAccessPermission="edit"/>
    <arrUserId title="区域1_176_12_2" rangeCreator="" othersAccessPermission="edit"/>
    <arrUserId title="区域343_114_13_2" rangeCreator="" othersAccessPermission="edit"/>
    <arrUserId title="区域1_176_13_2_1" rangeCreator="" othersAccessPermission="edit"/>
    <arrUserId title="区域1_71" rangeCreator="" othersAccessPermission="edit"/>
    <arrUserId title="区域1_72_1_1" rangeCreator="" othersAccessPermission="edit"/>
    <arrUserId title="区域1_73" rangeCreator="" othersAccessPermission="edit"/>
    <arrUserId title="区域1_77" rangeCreator="" othersAccessPermission="edit"/>
    <arrUserId title="区域1_78_1_1" rangeCreator="" othersAccessPermission="edit"/>
    <arrUserId title="区域1_176_4" rangeCreator="" othersAccessPermission="edit"/>
    <arrUserId title="区域1_79_1_5" rangeCreator="" othersAccessPermission="edit"/>
    <arrUserId title="区域1_5_5" rangeCreator="" othersAccessPermission="edit"/>
    <arrUserId title="区域1_9_1" rangeCreator="" othersAccessPermission="edit"/>
    <arrUserId title="区域1_16_4_3" rangeCreator="" othersAccessPermission="edit"/>
    <arrUserId title="区域1_20_1_1" rangeCreator="" othersAccessPermission="edit"/>
    <arrUserId title="区域1_24_1_1" rangeCreator="" othersAccessPermission="edit"/>
    <arrUserId title="区域1_28_1_1" rangeCreator="" othersAccessPermission="edit"/>
    <arrUserId title="区域1_34" rangeCreator="" othersAccessPermission="edit"/>
    <arrUserId title="区域1_38_3" rangeCreator="" othersAccessPermission="edit"/>
    <arrUserId title="区域343_114_1_2_1" rangeCreator="" othersAccessPermission="edit"/>
    <arrUserId title="区域1_42_1" rangeCreator="" othersAccessPermission="edit"/>
    <arrUserId title="区域343_114_2_3_2" rangeCreator="" othersAccessPermission="edit"/>
    <arrUserId title="区域1_48_1" rangeCreator="" othersAccessPermission="edit"/>
    <arrUserId title="区域343_114_3_3_1" rangeCreator="" othersAccessPermission="edit"/>
    <arrUserId title="区域343_114_4_1" rangeCreator="" othersAccessPermission="edit"/>
    <arrUserId title="区域1_56" rangeCreator="" othersAccessPermission="edit"/>
    <arrUserId title="区域1_176_5_1" rangeCreator="" othersAccessPermission="edit"/>
    <arrUserId title="区域343_114_6" rangeCreator="" othersAccessPermission="edit"/>
    <arrUserId title="区域343_114_7_1_1" rangeCreator="" othersAccessPermission="edit"/>
    <arrUserId title="区域343_114_8" rangeCreator="" othersAccessPermission="edit"/>
    <arrUserId title="区域343_114_9_1" rangeCreator="" othersAccessPermission="edit"/>
    <arrUserId title="区域1_68_2" rangeCreator="" othersAccessPermission="edit"/>
    <arrUserId title="区域1_176_10_1" rangeCreator="" othersAccessPermission="edit"/>
    <arrUserId title="区域1_70_2" rangeCreator="" othersAccessPermission="edit"/>
    <arrUserId title="区域1_176_11_2" rangeCreator="" othersAccessPermission="edit"/>
    <arrUserId title="区域1_79_3_3_1" rangeCreator="" othersAccessPermission="edit"/>
    <arrUserId title="区域1_176_13_3" rangeCreator="" othersAccessPermission="edit"/>
    <arrUserId title="区域1_79_4_2_1" rangeCreator="" othersAccessPermission="edit"/>
    <arrUserId title="区域1_72" rangeCreator="" othersAccessPermission="edit"/>
    <arrUserId title="区域1_176_14" rangeCreator="" othersAccessPermission="edit"/>
    <arrUserId title="区域1_76_2" rangeCreator="" othersAccessPermission="edit"/>
    <arrUserId title="区域1_176_15_1" rangeCreator="" othersAccessPermission="edit"/>
    <arrUserId title="区域1_78" rangeCreator="" othersAccessPermission="edit"/>
    <arrUserId title="区域1_176_16" rangeCreator="" othersAccessPermission="edit"/>
    <arrUserId title="区域2_5_2" rangeCreator="" othersAccessPermission="edit"/>
    <arrUserId title="区域343_2_2_2_2" rangeCreator="" othersAccessPermission="edit"/>
    <arrUserId title="区域1_79_2_2_3" rangeCreator="" othersAccessPermission="edit"/>
    <arrUserId title="区域1_13_4" rangeCreator="" othersAccessPermission="edit"/>
    <arrUserId title="区域1_33_4" rangeCreator="" othersAccessPermission="edit"/>
    <arrUserId title="区域2_13" rangeCreator="" othersAccessPermission="edit"/>
    <arrUserId title="区域343_114_5_2" rangeCreator="" othersAccessPermission="edit"/>
    <arrUserId title="区域2_156_6_2" rangeCreator="" othersAccessPermission="edit"/>
    <arrUserId title="区域1_176_6_2" rangeCreator="" othersAccessPermission="edit"/>
    <arrUserId title="区域1_79_6_1" rangeCreator="" othersAccessPermission="edit"/>
    <arrUserId title="区域1_79_1_22" rangeCreator="" othersAccessPermission="edit"/>
    <arrUserId title="区域343_2_2_12" rangeCreator="" othersAccessPermission="edit"/>
    <arrUserId title="区域1_2_16_3_1" rangeCreator="" othersAccessPermission="edit"/>
    <arrUserId title="区域1_79_2_13" rangeCreator="" othersAccessPermission="edit"/>
    <arrUserId title="区域1_4_6_2" rangeCreator="" othersAccessPermission="edit"/>
    <arrUserId title="区域1_5_6" rangeCreator="" othersAccessPermission="edit"/>
    <arrUserId title="区域1_8_1_1" rangeCreator="" othersAccessPermission="edit"/>
    <arrUserId title="区域1_9_4" rangeCreator="" othersAccessPermission="edit"/>
    <arrUserId title="区域2_2_2_2" rangeCreator="" othersAccessPermission="edit"/>
    <arrUserId title="区域1_12_1" rangeCreator="" othersAccessPermission="edit"/>
    <arrUserId title="区域1_13_5" rangeCreator="" othersAccessPermission="edit"/>
    <arrUserId title="区域1_16_5" rangeCreator="" othersAccessPermission="edit"/>
    <arrUserId title="区域1_17_3" rangeCreator="" othersAccessPermission="edit"/>
    <arrUserId title="区域1_20_3" rangeCreator="" othersAccessPermission="edit"/>
    <arrUserId title="区域1_21_1" rangeCreator="" othersAccessPermission="edit"/>
    <arrUserId title="区域1_24_2" rangeCreator="" othersAccessPermission="edit"/>
    <arrUserId title="区域1_25_1" rangeCreator="" othersAccessPermission="edit"/>
    <arrUserId title="区域1_28_3" rangeCreator="" othersAccessPermission="edit"/>
    <arrUserId title="区域1_29_1" rangeCreator="" othersAccessPermission="edit"/>
    <arrUserId title="区域1_33_3_1" rangeCreator="" othersAccessPermission="edit"/>
    <arrUserId title="区域1_34_3" rangeCreator="" othersAccessPermission="edit"/>
    <arrUserId title="区域1_38_3_1" rangeCreator="" othersAccessPermission="edit"/>
    <arrUserId title="区域1_39" rangeCreator="" othersAccessPermission="edit"/>
    <arrUserId title="区域343_114_1_4" rangeCreator="" othersAccessPermission="edit"/>
    <arrUserId title="区域1_176_1_2" rangeCreator="" othersAccessPermission="edit"/>
    <arrUserId title="区域1_42_1_1" rangeCreator="" othersAccessPermission="edit"/>
    <arrUserId title="区域1_45" rangeCreator="" othersAccessPermission="edit"/>
    <arrUserId title="区域343_114_2_7" rangeCreator="" othersAccessPermission="edit"/>
    <arrUserId title="区域1_176_2_4" rangeCreator="" othersAccessPermission="edit"/>
    <arrUserId title="区域1_48_1_1" rangeCreator="" othersAccessPermission="edit"/>
    <arrUserId title="区域1_51" rangeCreator="" othersAccessPermission="edit"/>
    <arrUserId title="区域343_114_3_5" rangeCreator="" othersAccessPermission="edit"/>
    <arrUserId title="区域1_176_3_3" rangeCreator="" othersAccessPermission="edit"/>
    <arrUserId title="区域1_53_2" rangeCreator="" othersAccessPermission="edit"/>
    <arrUserId title="区域343_114_4_3" rangeCreator="" othersAccessPermission="edit"/>
    <arrUserId title="区域1_176_4_1_1" rangeCreator="" othersAccessPermission="edit"/>
    <arrUserId title="区域1_56_1" rangeCreator="" othersAccessPermission="edit"/>
    <arrUserId title="区域343_114_5_1_1" rangeCreator="" othersAccessPermission="edit"/>
    <arrUserId title="区域1_176_5_3" rangeCreator="" othersAccessPermission="edit"/>
    <arrUserId title="区域1_59_2" rangeCreator="" othersAccessPermission="edit"/>
    <arrUserId title="区域343_114_6_2" rangeCreator="" othersAccessPermission="edit"/>
    <arrUserId title="区域1_176_6_3" rangeCreator="" othersAccessPermission="edit"/>
    <arrUserId title="区域1_61" rangeCreator="" othersAccessPermission="edit"/>
    <arrUserId title="区域343_114_7_3" rangeCreator="" othersAccessPermission="edit"/>
    <arrUserId title="区域1_176_7" rangeCreator="" othersAccessPermission="edit"/>
    <arrUserId title="区域1_63_4_1" rangeCreator="" othersAccessPermission="edit"/>
    <arrUserId title="区域343_114_8_2" rangeCreator="" othersAccessPermission="edit"/>
    <arrUserId title="区域1_176_8_1" rangeCreator="" othersAccessPermission="edit"/>
    <arrUserId title="区域1_65_1" rangeCreator="" othersAccessPermission="edit"/>
    <arrUserId title="区域343_114_9_2" rangeCreator="" othersAccessPermission="edit"/>
    <arrUserId title="区域1_176_9" rangeCreator="" othersAccessPermission="edit"/>
    <arrUserId title="区域1_68_1_1" rangeCreator="" othersAccessPermission="edit"/>
    <arrUserId title="区域343_114_10" rangeCreator="" othersAccessPermission="edit"/>
    <arrUserId title="区域1_176_10_3" rangeCreator="" othersAccessPermission="edit"/>
    <arrUserId title="区域1_70_1_1" rangeCreator="" othersAccessPermission="edit"/>
    <arrUserId title="区域343_114_11" rangeCreator="" othersAccessPermission="edit"/>
    <arrUserId title="区域1_176_11_2_1" rangeCreator="" othersAccessPermission="edit"/>
    <arrUserId title="区域343_2_1" rangeCreator="" othersAccessPermission="edit"/>
    <arrUserId title="区域1_79_3_7" rangeCreator="" othersAccessPermission="edit"/>
    <arrUserId title="区域343_114_13" rangeCreator="" othersAccessPermission="edit"/>
    <arrUserId title="区域1_176_13_2_2" rangeCreator="" othersAccessPermission="edit"/>
    <arrUserId title="区域343_2_1_2" rangeCreator="" othersAccessPermission="edit"/>
    <arrUserId title="区域1_79_4_4" rangeCreator="" othersAccessPermission="edit"/>
    <arrUserId title="区域1_72_1" rangeCreator="" othersAccessPermission="edit"/>
    <arrUserId title="区域343_114_14_1" rangeCreator="" othersAccessPermission="edit"/>
    <arrUserId title="区域1_176_14_2" rangeCreator="" othersAccessPermission="edit"/>
    <arrUserId title="区域1_76_1_1" rangeCreator="" othersAccessPermission="edit"/>
    <arrUserId title="区域343_114_15" rangeCreator="" othersAccessPermission="edit"/>
    <arrUserId title="区域1_176_15_1_1" rangeCreator="" othersAccessPermission="edit"/>
    <arrUserId title="区域1_78_1" rangeCreator="" othersAccessPermission="edit"/>
    <arrUserId title="区域343_114_16_1" rangeCreator="" othersAccessPermission="edit"/>
    <arrUserId title="区域1_176_16_2" rangeCreator="" othersAccessPermission="edit"/>
    <arrUserId title="区域5_2" rangeCreator="" othersAccessPermission="edit"/>
    <arrUserId title="区域3_3" rangeCreator="" othersAccessPermission="edit"/>
    <arrUserId title="区域3_142_1" rangeCreator="" othersAccessPermission="edit"/>
    <arrUserId title="区域1_8" rangeCreator="" othersAccessPermission="edit"/>
    <arrUserId title="区域1_2_4" rangeCreator="" othersAccessPermission="edit"/>
    <arrUserId title="区域1_3_4" rangeCreator="" othersAccessPermission="edit"/>
    <arrUserId title="区域1_4_2" rangeCreator="" othersAccessPermission="edit"/>
    <arrUserId title="区域343_5" rangeCreator="" othersAccessPermission="edit"/>
    <arrUserId title="区域1_9" rangeCreator="" othersAccessPermission="edit"/>
    <arrUserId title="区域343_1_2" rangeCreator="" othersAccessPermission="edit"/>
    <arrUserId title="区域1_2_5" rangeCreator="" othersAccessPermission="edit"/>
    <arrUserId title="区域343_2_15" rangeCreator="" othersAccessPermission="edit"/>
    <arrUserId title="区域1_3_5" rangeCreator="" othersAccessPermission="edit"/>
    <arrUserId title="区域343_3_3" rangeCreator="" othersAccessPermission="edit"/>
    <arrUserId title="区域1_4_4" rangeCreator="" othersAccessPermission="edit"/>
    <arrUserId title="区域2_2_10" rangeCreator="" othersAccessPermission="edit"/>
    <arrUserId title="区域2_1_3_1" rangeCreator="" othersAccessPermission="edit"/>
    <arrUserId title="区域2_3_4" rangeCreator="" othersAccessPermission="edit"/>
    <arrUserId title="区域2_1_3_1_1" rangeCreator="" othersAccessPermission="edit"/>
    <arrUserId title="区域4_4_1" rangeCreator="" othersAccessPermission="edit"/>
    <arrUserId title="区域2_2_12" rangeCreator="" othersAccessPermission="edit"/>
    <arrUserId title="区域2_3_5" rangeCreator="" othersAccessPermission="edit"/>
    <arrUserId title="区域2_156_2" rangeCreator="" othersAccessPermission="edit"/>
    <arrUserId title="区域2_3_6" rangeCreator="" othersAccessPermission="edit"/>
    <arrUserId title="区域2_156_1_1_3" rangeCreator="" othersAccessPermission="edit"/>
    <arrUserId title="区域2_2_13" rangeCreator="" othersAccessPermission="edit"/>
    <arrUserId title="区域2_2_14" rangeCreator="" othersAccessPermission="edit"/>
    <arrUserId title="区域2_156_1_5" rangeCreator="" othersAccessPermission="edit"/>
    <arrUserId title="区域2_156_3" rangeCreator="" othersAccessPermission="edit"/>
    <arrUserId title="区域2_14" rangeCreator="" othersAccessPermission="edit"/>
    <arrUserId title="区域2_156_4" rangeCreator="" othersAccessPermission="edit"/>
    <arrUserId title="区域2_15" rangeCreator="" othersAccessPermission="edit"/>
    <arrUserId title="区域343_114_7" rangeCreator="" othersAccessPermission="edit"/>
    <arrUserId title="区域2_156_7" rangeCreator="" othersAccessPermission="edit"/>
    <arrUserId title="区域343_2_16" rangeCreator="" othersAccessPermission="edit"/>
    <arrUserId title="区域1_79_1_23" rangeCreator="" othersAccessPermission="edit"/>
    <arrUserId title="区域1_2_16_12" rangeCreator="" othersAccessPermission="edit"/>
    <arrUserId title="区域343_3_5" rangeCreator="" othersAccessPermission="edit"/>
    <arrUserId title="区域1_3_6" rangeCreator="" othersAccessPermission="edit"/>
    <arrUserId title="区域1_46_1_1" rangeCreator="" othersAccessPermission="edit"/>
    <arrUserId title="区域343_3_2_3" rangeCreator="" othersAccessPermission="edit"/>
    <arrUserId title="区域1_3_2_1" rangeCreator="" othersAccessPermission="edit"/>
    <arrUserId title="区域1_46_1_3" rangeCreator="" othersAccessPermission="edit"/>
    <arrUserId title="区域343_3_4_2" rangeCreator="" othersAccessPermission="edit"/>
    <arrUserId title="区域1_3_4_1" rangeCreator="" othersAccessPermission="edit"/>
    <arrUserId title="区域1_46_1_5" rangeCreator="" othersAccessPermission="edit"/>
    <arrUserId title="区域343_3_6" rangeCreator="" othersAccessPermission="edit"/>
    <arrUserId title="区域1_3_6_3" rangeCreator="" othersAccessPermission="edit"/>
    <arrUserId title="区域1_46_1_7" rangeCreator="" othersAccessPermission="edit"/>
    <arrUserId title="区域343_3_8" rangeCreator="" othersAccessPermission="edit"/>
    <arrUserId title="区域1_3_8" rangeCreator="" othersAccessPermission="edit"/>
    <arrUserId title="区域1_46_1_9" rangeCreator="" othersAccessPermission="edit"/>
    <arrUserId title="区域343_3_10_1" rangeCreator="" othersAccessPermission="edit"/>
    <arrUserId title="区域1_3_10_3" rangeCreator="" othersAccessPermission="edit"/>
    <arrUserId title="区域1_46_1_11_1" rangeCreator="" othersAccessPermission="edit"/>
    <arrUserId title="区域343_3_12_1" rangeCreator="" othersAccessPermission="edit"/>
    <arrUserId title="区域1_3_12" rangeCreator="" othersAccessPermission="edit"/>
    <arrUserId title="区域1_46_1_13_1" rangeCreator="" othersAccessPermission="edit"/>
    <arrUserId title="区域343_3_14_1" rangeCreator="" othersAccessPermission="edit"/>
    <arrUserId title="区域1_3_14_1" rangeCreator="" othersAccessPermission="edit"/>
    <arrUserId title="区域1_46_1_15_1" rangeCreator="" othersAccessPermission="edit"/>
    <arrUserId title="区域343_3_16_1" rangeCreator="" othersAccessPermission="edit"/>
    <arrUserId title="区域1_3_16_1" rangeCreator="" othersAccessPermission="edit"/>
    <arrUserId title="区域1_46_1_17_1" rangeCreator="" othersAccessPermission="edit"/>
    <arrUserId title="区域1_10" rangeCreator="" othersAccessPermission="edit"/>
    <arrUserId title="区域1_2_7" rangeCreator="" othersAccessPermission="edit"/>
    <arrUserId title="区域1_4_5" rangeCreator="" othersAccessPermission="edit"/>
    <arrUserId title="区域2_2_15" rangeCreator="" othersAccessPermission="edit"/>
    <arrUserId title="区域343_3_1_1" rangeCreator="" othersAccessPermission="edit"/>
    <arrUserId title="区域343_3_1_2" rangeCreator="" othersAccessPermission="edit"/>
    <arrUserId title="区域1_3_1_2" rangeCreator="" othersAccessPermission="edit"/>
    <arrUserId title="区域1_5_3" rangeCreator="" othersAccessPermission="edit"/>
    <arrUserId title="区域343_3_1_3" rangeCreator="" othersAccessPermission="edit"/>
    <arrUserId title="区域1_46_1" rangeCreator="" othersAccessPermission="edit"/>
    <arrUserId title="区域1_3_2_2" rangeCreator="" othersAccessPermission="edit"/>
    <arrUserId title="区域343_3_2_4" rangeCreator="" othersAccessPermission="edit"/>
    <arrUserId title="区域1_46_1_2" rangeCreator="" othersAccessPermission="edit"/>
    <arrUserId title="区域1_3_2_1_1" rangeCreator="" othersAccessPermission="edit"/>
    <arrUserId title="区域343_3_3_1" rangeCreator="" othersAccessPermission="edit"/>
    <arrUserId title="区域1_46_1_3_1" rangeCreator="" othersAccessPermission="edit"/>
    <arrUserId title="区域1_3_3_2" rangeCreator="" othersAccessPermission="edit"/>
    <arrUserId title="区域1_6_1" rangeCreator="" othersAccessPermission="edit"/>
    <arrUserId title="区域2_3_7" rangeCreator="" othersAccessPermission="edit"/>
    <arrUserId title="区域343_114_18" rangeCreator="" othersAccessPermission="edit"/>
    <arrUserId title="区域2_156_16" rangeCreator="" othersAccessPermission="edit"/>
    <arrUserId title="区域1_176_18" rangeCreator="" othersAccessPermission="edit"/>
    <arrUserId title="区域1_79_10" rangeCreator="" othersAccessPermission="edit"/>
    <arrUserId title="区域343_2_2_4" rangeCreator="" othersAccessPermission="edit"/>
    <arrUserId title="区域1_2_16_13" rangeCreator="" othersAccessPermission="edit"/>
    <arrUserId title="区域1_79_2_5" rangeCreator="" othersAccessPermission="edit"/>
    <arrUserId title="区域343_3_11" rangeCreator="" othersAccessPermission="edit"/>
    <arrUserId title="区域1_3_11" rangeCreator="" othersAccessPermission="edit"/>
    <arrUserId title="区域1_46_1_12" rangeCreator="" othersAccessPermission="edit"/>
    <arrUserId title="区域343_3_13" rangeCreator="" othersAccessPermission="edit"/>
    <arrUserId title="区域1_3_13" rangeCreator="" othersAccessPermission="edit"/>
    <arrUserId title="区域1_46_1_14" rangeCreator="" othersAccessPermission="edit"/>
    <arrUserId title="区域343_3_15" rangeCreator="" othersAccessPermission="edit"/>
    <arrUserId title="区域1_3_15" rangeCreator="" othersAccessPermission="edit"/>
    <arrUserId title="区域1_46_1_16" rangeCreator="" othersAccessPermission="edit"/>
    <arrUserId title="区域343_3_17" rangeCreator="" othersAccessPermission="edit"/>
    <arrUserId title="区域1_3_17" rangeCreator="" othersAccessPermission="edit"/>
    <arrUserId title="区域1_3_9" rangeCreator="" othersAccessPermission="edit"/>
    <arrUserId title="区域343_2_17" rangeCreator="" othersAccessPermission="edit"/>
    <arrUserId title="区域1_79_1_10" rangeCreator="" othersAccessPermission="edit"/>
    <arrUserId title="区域1_79_1_1_7" rangeCreator="" othersAccessPermission="edit"/>
    <arrUserId title="区域343_2_2_1_4" rangeCreator="" othersAccessPermission="edit"/>
    <arrUserId title="区域1_2_16_1_8" rangeCreator="" othersAccessPermission="edit"/>
    <arrUserId title="区域1_79_2_1_5" rangeCreator="" othersAccessPermission="edit"/>
    <arrUserId title="区域1_46_1_10_1" rangeCreator="" othersAccessPermission="edit"/>
    <arrUserId title="区域343_3_11_1" rangeCreator="" othersAccessPermission="edit"/>
    <arrUserId title="区域1_46_1_11" rangeCreator="" othersAccessPermission="edit"/>
    <arrUserId title="区域1_3_11_1" rangeCreator="" othersAccessPermission="edit"/>
    <arrUserId title="区域343_3_12_2" rangeCreator="" othersAccessPermission="edit"/>
    <arrUserId title="区域1_46_1_12_1" rangeCreator="" othersAccessPermission="edit"/>
    <arrUserId title="区域1_3_12_1" rangeCreator="" othersAccessPermission="edit"/>
    <arrUserId title="区域343_3_13_1" rangeCreator="" othersAccessPermission="edit"/>
    <arrUserId title="区域1_46_1_13_2" rangeCreator="" othersAccessPermission="edit"/>
    <arrUserId title="区域1_3_13_1" rangeCreator="" othersAccessPermission="edit"/>
    <arrUserId title="区域343_3_14" rangeCreator="" othersAccessPermission="edit"/>
    <arrUserId title="区域1_46_1_14_1" rangeCreator="" othersAccessPermission="edit"/>
    <arrUserId title="区域1_3_14_2" rangeCreator="" othersAccessPermission="edit"/>
    <arrUserId title="区域343_3_15_1" rangeCreator="" othersAccessPermission="edit"/>
    <arrUserId title="区域1_46_1_15" rangeCreator="" othersAccessPermission="edit"/>
    <arrUserId title="区域1_3_15_1" rangeCreator="" othersAccessPermission="edit"/>
    <arrUserId title="区域343_3_16_2" rangeCreator="" othersAccessPermission="edit"/>
    <arrUserId title="区域1_46_1_16_1" rangeCreator="" othersAccessPermission="edit"/>
    <arrUserId title="区域1_3_16" rangeCreator="" othersAccessPermission="edit"/>
    <arrUserId title="区域343_3_17_1" rangeCreator="" othersAccessPermission="edit"/>
    <arrUserId title="区域1_46_1_17_2" rangeCreator="" othersAccessPermission="edit"/>
    <arrUserId title="区域1_3_17_1" rangeCreator="" othersAccessPermission="edit"/>
    <arrUserId title="区域2_7" rangeCreator="" othersAccessPermission="edit"/>
    <arrUserId title="区域2_156_1_10" rangeCreator="" othersAccessPermission="edit"/>
    <arrUserId title="区域2_156_2_1" rangeCreator="" othersAccessPermission="edit"/>
    <arrUserId title="区域1_4_7" rangeCreator="" othersAccessPermission="edit"/>
    <arrUserId title="区域343_1_5" rangeCreator="" othersAccessPermission="edit"/>
    <arrUserId title="区域343_3_7" rangeCreator="" othersAccessPermission="edit"/>
    <arrUserId title="区域1_6_2" rangeCreator="" othersAccessPermission="edit"/>
    <arrUserId title="区域1_2_13" rangeCreator="" othersAccessPermission="edit"/>
    <arrUserId title="区域1_4_10" rangeCreator="" othersAccessPermission="edit"/>
    <arrUserId title="区域343_7" rangeCreator="" othersAccessPermission="edit"/>
    <arrUserId title="区域343_1_7" rangeCreator="" othersAccessPermission="edit"/>
    <arrUserId title="区域343_2_19" rangeCreator="" othersAccessPermission="edit"/>
    <arrUserId title="区域343_3_9" rangeCreator="" othersAccessPermission="edit"/>
    <arrUserId title="区域2_17" rangeCreator="" othersAccessPermission="edit"/>
    <arrUserId title="区域1_6_3" rangeCreator="" othersAccessPermission="edit"/>
    <arrUserId title="区域1_11" rangeCreator="" othersAccessPermission="edit"/>
    <arrUserId title="区域1_2_9" rangeCreator="" othersAccessPermission="edit"/>
    <arrUserId title="区域1_3_18" rangeCreator="" othersAccessPermission="edit"/>
    <arrUserId title="区域1_4_11" rangeCreator="" othersAccessPermission="edit"/>
    <arrUserId title="区域2_2_16" rangeCreator="" othersAccessPermission="edit"/>
    <arrUserId title="区域343_6" rangeCreator="" othersAccessPermission="edit"/>
    <arrUserId title="区域1_5_4" rangeCreator="" othersAccessPermission="edit"/>
    <arrUserId title="区域343_1_8" rangeCreator="" othersAccessPermission="edit"/>
    <arrUserId title="区域1_2_1_2" rangeCreator="" othersAccessPermission="edit"/>
    <arrUserId title="区域343_2_18" rangeCreator="" othersAccessPermission="edit"/>
    <arrUserId title="区域1_3_1_3" rangeCreator="" othersAccessPermission="edit"/>
    <arrUserId title="区域343_3_10" rangeCreator="" othersAccessPermission="edit"/>
    <arrUserId title="区域1_4_1_3" rangeCreator="" othersAccessPermission="edit"/>
    <arrUserId title="区域2_16" rangeCreator="" othersAccessPermission="edit"/>
    <arrUserId title="区域2_2_1_4" rangeCreator="" othersAccessPermission="edit"/>
    <arrUserId title="区域1_6_6" rangeCreator="" othersAccessPermission="edit"/>
    <arrUserId title="区域1_12" rangeCreator="" othersAccessPermission="edit"/>
    <arrUserId title="区域2_2_17" rangeCreator="" othersAccessPermission="edit"/>
    <arrUserId title="区域1_5_8" rangeCreator="" othersAccessPermission="edit"/>
    <arrUserId title="区域2_18" rangeCreator="" othersAccessPermission="edit"/>
    <arrUserId title="区域3_4" rangeCreator="" othersAccessPermission="edit"/>
    <arrUserId title="区域343_1_9" rangeCreator="" othersAccessPermission="edit"/>
    <arrUserId title="区域343_5_1" rangeCreator="" othersAccessPermission="edit"/>
    <arrUserId title="区域343_8" rangeCreator="" othersAccessPermission="edit"/>
    <arrUserId title="区域1_6_9" rangeCreator="" othersAccessPermission="edit"/>
    <arrUserId title="区域343_1_1_1" rangeCreator="" othersAccessPermission="edit"/>
    <arrUserId title="区域1_2_1_3" rangeCreator="" othersAccessPermission="edit"/>
    <arrUserId title="区域343_2_13" rangeCreator="" othersAccessPermission="edit"/>
    <arrUserId title="区域1_3_1_4" rangeCreator="" othersAccessPermission="edit"/>
    <arrUserId title="区域343_3_1_5" rangeCreator="" othersAccessPermission="edit"/>
    <arrUserId title="区域1_4_1_4" rangeCreator="" othersAccessPermission="edit"/>
    <arrUserId title="区域343_4_1_1" rangeCreator="" othersAccessPermission="edit"/>
    <arrUserId title="区域1_5_1_5" rangeCreator="" othersAccessPermission="edit"/>
    <arrUserId title="区域2_3_8" rangeCreator="" othersAccessPermission="edit"/>
    <arrUserId title="区域343_114_19" rangeCreator="" othersAccessPermission="edit"/>
    <arrUserId title="区域343_2_12" rangeCreator="" othersAccessPermission="edit"/>
    <arrUserId title="区域343_2_2_8" rangeCreator="" othersAccessPermission="edit"/>
    <arrUserId title="区域1_2_12" rangeCreator="" othersAccessPermission="edit"/>
    <arrUserId title="区域1_4_12" rangeCreator="" othersAccessPermission="edit"/>
    <arrUserId title="区域1_13" rangeCreator="" othersAccessPermission="edit"/>
    <arrUserId title="区域1_5_11" rangeCreator="" othersAccessPermission="edit"/>
    <arrUserId title="区域3_5" rangeCreator="" othersAccessPermission="edit"/>
    <arrUserId title="区域1_79_12" rangeCreator="" othersAccessPermission="edit"/>
    <arrUserId title="区域1_2_16_9" rangeCreator="" othersAccessPermission="edit"/>
    <arrUserId title="区域343_3_18" rangeCreator="" othersAccessPermission="edit"/>
    <arrUserId title="区域343_5_2" rangeCreator="" othersAccessPermission="edit"/>
    <arrUserId title="区域1_6_10" rangeCreator="" othersAccessPermission="edit"/>
    <arrUserId title="区域343_1_1_2" rangeCreator="" othersAccessPermission="edit"/>
    <arrUserId title="区域1_64_1_1" rangeCreator="" othersAccessPermission="edit"/>
    <arrUserId title="区域1_3_1_6" rangeCreator="" othersAccessPermission="edit"/>
    <arrUserId title="区域343_3_1_6" rangeCreator="" othersAccessPermission="edit"/>
    <arrUserId title="区域1_63" rangeCreator="" othersAccessPermission="edit"/>
    <arrUserId title="区域343_4_1_3" rangeCreator="" othersAccessPermission="edit"/>
    <arrUserId title="区域2_3_9" rangeCreator="" othersAccessPermission="edit"/>
    <arrUserId title="区域1_14" rangeCreator="" othersAccessPermission="edit"/>
    <arrUserId title="区域2_2_18" rangeCreator="" othersAccessPermission="edit"/>
    <arrUserId title="区域1_5_9" rangeCreator="" othersAccessPermission="edit"/>
    <arrUserId title="区域2_19" rangeCreator="" othersAccessPermission="edit"/>
    <arrUserId title="区域3_6" rangeCreator="" othersAccessPermission="edit"/>
    <arrUserId title="区域2_156_13" rangeCreator="" othersAccessPermission="edit"/>
    <arrUserId title="区域1_79_16" rangeCreator="" othersAccessPermission="edit"/>
    <arrUserId title="区域1_79_1_16" rangeCreator="" othersAccessPermission="edit"/>
    <arrUserId title="区域1_2_16_14" rangeCreator="" othersAccessPermission="edit"/>
    <arrUserId title="区域343_1_12" rangeCreator="" othersAccessPermission="edit"/>
    <arrUserId title="区域343_3_19" rangeCreator="" othersAccessPermission="edit"/>
    <arrUserId title="区域343_4_2" rangeCreator="" othersAccessPermission="edit"/>
    <arrUserId title="区域343_5_4" rangeCreator="" othersAccessPermission="edit"/>
    <arrUserId title="区域343_9" rangeCreator="" othersAccessPermission="edit"/>
    <arrUserId title="区域1_6_11" rangeCreator="" othersAccessPermission="edit"/>
    <arrUserId title="区域1_64_1" rangeCreator="" othersAccessPermission="edit"/>
    <arrUserId title="区域343_1_1_3" rangeCreator="" othersAccessPermission="edit"/>
    <arrUserId title="区域1_2_1_4" rangeCreator="" othersAccessPermission="edit"/>
    <arrUserId title="区域1_64_1_4" rangeCreator="" othersAccessPermission="edit"/>
    <arrUserId title="区域343_2_20" rangeCreator="" othersAccessPermission="edit"/>
    <arrUserId title="区域1_3_1_7" rangeCreator="" othersAccessPermission="edit"/>
    <arrUserId title="区域1_64_2_2" rangeCreator="" othersAccessPermission="edit"/>
    <arrUserId title="区域343_3_1_7" rangeCreator="" othersAccessPermission="edit"/>
    <arrUserId title="区域1_4_1_5" rangeCreator="" othersAccessPermission="edit"/>
    <arrUserId title="区域1_63_1" rangeCreator="" othersAccessPermission="edit"/>
    <arrUserId title="区域1_65_3" rangeCreator="" othersAccessPermission="edit"/>
    <arrUserId title="区域343_4_1_5" rangeCreator="" othersAccessPermission="edit"/>
    <arrUserId title="区域1_5_1_6" rangeCreator="" othersAccessPermission="edit"/>
    <arrUserId title="区域2_3_10" rangeCreator="" othersAccessPermission="edit"/>
  </rangeList>
  <rangeList sheetStid="2" master=""/>
  <rangeList sheetStid="3"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2006-09-16T00:00:00Z</dcterms:created>
  <dcterms:modified xsi:type="dcterms:W3CDTF">2023-11-30T08:38:26Z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71B999F946544628B1F4D4F4183EEC41</vt:lpwstr>
  </property>
  <property fmtid="{D5CDD505-2E9C-101B-9397-08002B2CF9AE}" pid="3" name="KSOProductBuildVer">
    <vt:lpwstr>2052-11.8.2.12085</vt:lpwstr>
  </property>
</Properties>
</file>